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C22" i="1"/>
  <c r="B22"/>
  <c r="C18"/>
  <c r="B18"/>
  <c r="C26"/>
  <c r="B26"/>
  <c r="B24"/>
  <c r="C36"/>
  <c r="D36"/>
  <c r="C35"/>
  <c r="D35"/>
  <c r="C34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<sst xmlns="http://schemas.openxmlformats.org/spreadsheetml/2006/main" count="45" uniqueCount="42">
  <si>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</si>
  <si>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</si>
  <si>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</si>
  <si>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</si>
  <si>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</si>
  <si>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</si>
  <si>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</si>
  <si>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</si>
  <si>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</si>
  <si>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</si>
  <si>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</si>
  <si>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</si>
  <si>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</si>
  <si>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</si>
  <si>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</si>
  <si>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</si>
  <si>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</si>
  <si>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</si>
  <si>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</si>
  <si>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</si>
  <si>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</si>
  <si>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</si>
  <si>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</si>
  <si>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</si>
  <si>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</si>
  <si>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</si>
  <si>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</si>
  <si>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</si>
  <si>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</si>
  <si>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</si>
  <si>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</si>
  <si>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</si>
  <si>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</si>
  <si>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</si>
  <si>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</si>
  <si>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</si>
  <si>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</si>
  <si>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</si>
  <si>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</si>
  <si>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</si>
  <si>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</si>
  <si>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35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ул.Коллективная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</si>
</sst>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9" sqref="A9:D37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145</v>
      </c>
      <c r="C13" s="14"/>
      <c r="D13" s="14"/>
    </row>
    <row r="14" spans="1:5">
      <c r="A14" s="3" t="s">
        <v>32</v>
      </c>
      <c r="B14" s="8">
        <v>1</v>
      </c>
      <c r="C14" s="14"/>
      <c r="D14" s="14"/>
    </row>
    <row r="15" spans="1:5">
      <c r="A15" s="3" t="s">
        <v>1</v>
      </c>
      <c r="B15" s="8">
        <v>1959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8073.9856511999988</v>
      </c>
      <c r="C17" s="18">
        <f>C18+C19+C20</f>
        <v>672.8321375999999</v>
      </c>
      <c r="D17" s="15">
        <f>C17/B13</f>
        <v>4.6402216386206891</v>
      </c>
    </row>
    <row r="18" spans="1:4" ht="30">
      <c r="A18" s="17" t="s">
        <v>8</v>
      </c>
      <c r="B18" s="11">
        <f>0.02*6048*1.5*1.15*2.3*12</f>
        <v>5758.9055999999991</v>
      </c>
      <c r="C18" s="11">
        <f>0.02*6048*1.5*1.15*2.3</f>
        <v>479.90879999999993</v>
      </c>
      <c r="D18" s="15">
        <f>C18/B13</f>
        <v>3.3097158620689648</v>
      </c>
    </row>
    <row r="19" spans="1:4">
      <c r="A19" s="3" t="s">
        <v>4</v>
      </c>
      <c r="B19" s="11">
        <f>B18*0.202</f>
        <v>1163.2989312</v>
      </c>
      <c r="C19" s="15">
        <f>C18*0.202</f>
        <v>96.941577599999988</v>
      </c>
      <c r="D19" s="15">
        <f>C19/B13</f>
        <v>0.668562604137931</v>
      </c>
    </row>
    <row r="20" spans="1:4">
      <c r="A20" s="3" t="s">
        <v>5</v>
      </c>
      <c r="B20" s="11">
        <f>B18*0.2</f>
        <v>1151.7811199999999</v>
      </c>
      <c r="C20" s="15">
        <f>C18*0.2</f>
        <v>95.981759999999994</v>
      </c>
      <c r="D20" s="15">
        <f>C20/B13</f>
        <v>0.66194317241379308</v>
      </c>
    </row>
    <row r="21" spans="1:4" ht="29.25">
      <c r="A21" s="6" t="s">
        <v>6</v>
      </c>
      <c r="B21" s="16">
        <f>B22+B23+B24</f>
        <v>4036.9928255999994</v>
      </c>
      <c r="C21" s="18">
        <f>C22+C23+C24</f>
        <v>336.89597759999992</v>
      </c>
      <c r="D21" s="15">
        <f>C21/B13</f>
        <v>2.3234205351724131</v>
      </c>
    </row>
    <row r="22" spans="1:4" ht="30">
      <c r="A22" s="17" t="s">
        <v>9</v>
      </c>
      <c r="B22" s="11">
        <f>(0.01*6048*1.5*2.3*1.15*12)</f>
        <v>2879.4527999999996</v>
      </c>
      <c r="C22" s="11">
        <f>(0.01*6048*1.5*2.3*1.15)</f>
        <v>239.95439999999996</v>
      </c>
      <c r="D22" s="15">
        <f>C22/B13</f>
        <v>1.6548579310344824</v>
      </c>
    </row>
    <row r="23" spans="1:4">
      <c r="A23" s="3" t="s">
        <v>4</v>
      </c>
      <c r="B23" s="11">
        <f>B22*0.202</f>
        <v>581.64946559999998</v>
      </c>
      <c r="C23" s="15">
        <f>C22*0.202</f>
        <v>48.470788799999994</v>
      </c>
      <c r="D23" s="15">
        <f>C23/B13</f>
        <v>0.3342813020689655</v>
      </c>
    </row>
    <row r="24" spans="1:4">
      <c r="A24" s="3" t="s">
        <v>5</v>
      </c>
      <c r="B24" s="11">
        <f>B22*0.2</f>
        <v>575.89055999999994</v>
      </c>
      <c r="C24" s="15">
        <f>C22*0.202</f>
        <v>48.470788799999994</v>
      </c>
      <c r="D24" s="15">
        <f>C24/B13</f>
        <v>0.3342813020689655</v>
      </c>
    </row>
    <row r="25" spans="1:4">
      <c r="A25" s="6" t="s">
        <v>38</v>
      </c>
      <c r="B25" s="16">
        <f>B26+B27+B28</f>
        <v>1755.2142720000002</v>
      </c>
      <c r="C25" s="18">
        <f>C26+C27+C28</f>
        <v>146.26785599999999</v>
      </c>
      <c r="D25" s="15">
        <f>C25/B13</f>
        <v>1.0087438344827586</v>
      </c>
    </row>
    <row r="26" spans="1:4">
      <c r="A26" s="17" t="s">
        <v>10</v>
      </c>
      <c r="B26" s="11">
        <f>0.01*6048*1.15*1.5*12</f>
        <v>1251.9359999999999</v>
      </c>
      <c r="C26" s="11">
        <f>0.01*6048*1.15*1.5</f>
        <v>104.32799999999999</v>
      </c>
      <c r="D26" s="15">
        <f>C26/B13</f>
        <v>0.71950344827586199</v>
      </c>
    </row>
    <row r="27" spans="1:4">
      <c r="A27" s="3" t="s">
        <v>4</v>
      </c>
      <c r="B27" s="11">
        <f>B26*0.202</f>
        <v>252.89107200000001</v>
      </c>
      <c r="C27" s="15">
        <f>C26*0.202</f>
        <v>21.074255999999998</v>
      </c>
      <c r="D27" s="15">
        <f>C27/B13</f>
        <v>0.14533969655172413</v>
      </c>
    </row>
    <row r="28" spans="1:4">
      <c r="A28" s="3" t="s">
        <v>11</v>
      </c>
      <c r="B28" s="11">
        <f>B26*0.2</f>
        <v>250.38720000000001</v>
      </c>
      <c r="C28" s="15">
        <f>C26*0.2</f>
        <v>20.865600000000001</v>
      </c>
      <c r="D28" s="15">
        <f>C28/B13</f>
        <v>0.14390068965517241</v>
      </c>
    </row>
    <row r="29" spans="1:4">
      <c r="A29" s="7" t="s">
        <v>40</v>
      </c>
      <c r="B29" s="16">
        <f>(B18+B22+B26)*0.96</f>
        <v>9494.6826239999991</v>
      </c>
      <c r="C29" s="18">
        <f>(C18+C22+C26)*0.96</f>
        <v>791.22355199999981</v>
      </c>
      <c r="D29" s="18">
        <f>C29/B13</f>
        <v>5.4567141517241362</v>
      </c>
    </row>
    <row r="30" spans="1:4">
      <c r="A30" s="19" t="s">
        <v>12</v>
      </c>
      <c r="B30" s="16">
        <f>B17+B21+B25+B29</f>
        <v>23360.875372800001</v>
      </c>
      <c r="C30" s="20">
        <f>C17+C21+C25+C29</f>
        <v>1947.2195231999995</v>
      </c>
      <c r="D30" s="18">
        <f>C30/B13</f>
        <v>13.429100159999996</v>
      </c>
    </row>
    <row r="31" spans="1:4">
      <c r="A31" s="7" t="s">
        <v>29</v>
      </c>
      <c r="B31" s="16">
        <f>B30*0.05</f>
        <v>1168.0437686400001</v>
      </c>
      <c r="C31" s="18">
        <f>C30*0.05</f>
        <v>97.360976159999979</v>
      </c>
      <c r="D31" s="18">
        <f>C31/B13</f>
        <v>0.6714550079999998</v>
      </c>
    </row>
    <row r="32" spans="1:4">
      <c r="A32" s="7" t="s">
        <v>30</v>
      </c>
      <c r="B32" s="16">
        <f>B30+B31</f>
        <v>24528.919141440001</v>
      </c>
      <c r="C32" s="18">
        <f>C30+C31</f>
        <v>2044.5804993599995</v>
      </c>
      <c r="D32" s="18">
        <f>D30+D31</f>
        <v>14.100555167999996</v>
      </c>
    </row>
    <row r="33" spans="1:6">
      <c r="A33" s="7" t="s">
        <v>39</v>
      </c>
      <c r="B33" s="16">
        <f>B34+B35+B36</f>
        <v>3166.97</v>
      </c>
      <c r="C33" s="18">
        <f>C34+C35+C36</f>
        <v>263.91416666666663</v>
      </c>
      <c r="D33" s="18">
        <f>C33/B13</f>
        <v>1.820097701149425</v>
      </c>
    </row>
    <row r="34" spans="1:6">
      <c r="A34" s="3" t="s">
        <v>17</v>
      </c>
      <c r="B34" s="12">
        <v>2265.58</v>
      </c>
      <c r="C34" s="15">
        <f>B34/12</f>
        <v>188.79833333333332</v>
      </c>
      <c r="D34" s="15">
        <f>C34/B13</f>
        <v>1.3020574712643678</v>
      </c>
    </row>
    <row r="35" spans="1:6">
      <c r="A35" s="3" t="s">
        <v>22</v>
      </c>
      <c r="B35" s="13">
        <v>901.39</v>
      </c>
      <c r="C35" s="15">
        <f>B35/12</f>
        <v>75.115833333333327</v>
      </c>
      <c r="D35" s="15">
        <f>C35/B13</f>
        <v>0.51804022988505738</v>
      </c>
    </row>
    <row r="36" spans="1:6">
      <c r="A36" s="3" t="s">
        <v>23</v>
      </c>
      <c r="B36" s="13">
        <v>0</v>
      </c>
      <c r="C36" s="15">
        <f>B36/12</f>
        <v>0</v>
      </c>
      <c r="D36" s="15">
        <f>C36/B13</f>
        <v>0</v>
      </c>
    </row>
    <row r="37" spans="1:6">
      <c r="A37" s="6" t="s">
        <v>28</v>
      </c>
      <c r="B37" s="21">
        <f>B32+B33</f>
        <v>27695.889141440002</v>
      </c>
      <c r="C37" s="23">
        <f>C32+C33</f>
        <v>2308.494666026666</v>
      </c>
      <c r="D37" s="23">
        <f>D32+D33</f>
        <v>15.920652869149421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расчету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2014-03-06T12:22:48Z</cp:lastPrinted>
  <dcterms:created xsi:type="dcterms:W3CDTF">2013-02-11T11:41:49Z</dcterms:created>
  <dcterms:modified xsi:type="dcterms:W3CDTF">2015-05-12T17:45:02Z</dcterms:modified>
</cp:coreProperties>
</file>