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18" i="4"/>
  <c r="C18"/>
  <c r="C29"/>
  <c r="D29" s="1"/>
  <c r="B29"/>
  <c r="B35"/>
  <c r="B34"/>
  <c r="B33" s="1"/>
  <c r="C36"/>
  <c r="D36" s="1"/>
  <c r="D35"/>
  <c r="D26"/>
  <c r="C26"/>
  <c r="C28" s="1"/>
  <c r="D28" s="1"/>
  <c r="B26"/>
  <c r="B28" s="1"/>
  <c r="D22"/>
  <c r="C22"/>
  <c r="C24" s="1"/>
  <c r="D24" s="1"/>
  <c r="B22"/>
  <c r="B24" s="1"/>
  <c r="D18"/>
  <c r="C34" l="1"/>
  <c r="D34"/>
  <c r="C33"/>
  <c r="D33" s="1"/>
  <c r="B19"/>
  <c r="C19"/>
  <c r="C20"/>
  <c r="D20" s="1"/>
  <c r="C23"/>
  <c r="C27"/>
  <c r="B20"/>
  <c r="B23"/>
  <c r="B21" s="1"/>
  <c r="B27"/>
  <c r="B25" s="1"/>
  <c r="D23" l="1"/>
  <c r="C21"/>
  <c r="D21" s="1"/>
  <c r="D27"/>
  <c r="C25"/>
  <c r="D25" s="1"/>
  <c r="C17"/>
  <c r="D19"/>
  <c r="B17"/>
  <c r="B30" s="1"/>
  <c r="B31" l="1"/>
  <c r="B32" s="1"/>
  <c r="B37" s="1"/>
  <c r="C30"/>
  <c r="D17"/>
  <c r="D30" l="1"/>
  <c r="C31"/>
  <c r="D31" s="1"/>
  <c r="D32" l="1"/>
  <c r="D37" s="1"/>
  <c r="C32"/>
  <c r="C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<sst xmlns="http://schemas.openxmlformats.org/spreadsheetml/2006/main" count="45" uniqueCount="42">
  <si>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</si>
  <si>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</si>
  <si>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</si>
  <si>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</si>
  <si>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</si>
  <si>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</si>
  <si>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</si>
  <si>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</si>
  <si>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</si>
  <si>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</si>
  <si>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</si>
  <si>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</si>
  <si>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</si>
  <si>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</si>
  <si>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</si>
  <si>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</si>
  <si>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</si>
  <si>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</si>
  <si>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</si>
  <si>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</si>
  <si>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</si>
  <si>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</si>
  <si>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</si>
  <si>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</si>
  <si>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</si>
  <si>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</si>
  <si>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</si>
  <si>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</si>
  <si>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</si>
  <si>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</si>
  <si>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</si>
  <si>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</si>
  <si>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</si>
  <si>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</si>
  <si>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</si>
  <si>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</si>
  <si>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</si>
  <si>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</si>
  <si>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</si>
  <si>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22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ул.Декабристов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</si>
  <si>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.-20,2% от ФОТ</t>
  </si>
  <si>
    <t>2016-2017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</si>
</sst>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B9" sqref="B9:B37"/>
    </sheetView>
  </sheetViews>
  <sheetFormatPr defaultRowHeight="15"/>
  <cols>
    <col min="1" max="1" width="58" customWidth="1"/>
    <col min="2" max="2" width="12.42578125" customWidth="1"/>
    <col min="3" max="3" width="11.140625" customWidth="1"/>
    <col min="4" max="4" width="16.85546875" customWidth="1"/>
  </cols>
  <sheetData>
    <row r="1" spans="1:4">
      <c r="B1" s="3" t="s">
        <v>31</v>
      </c>
      <c r="C1" s="3"/>
      <c r="D1" s="3"/>
    </row>
    <row r="2" spans="1:4">
      <c r="B2" s="25" t="s">
        <v>32</v>
      </c>
      <c r="C2" s="25"/>
      <c r="D2" s="25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6" t="s">
        <v>39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41</v>
      </c>
      <c r="C9" s="32" t="s">
        <v>19</v>
      </c>
      <c r="D9" s="32" t="s">
        <v>20</v>
      </c>
    </row>
    <row r="10" spans="1:4">
      <c r="A10" s="28"/>
      <c r="B10" s="30"/>
      <c r="C10" s="33"/>
      <c r="D10" s="33"/>
    </row>
    <row r="11" spans="1:4">
      <c r="A11" s="28"/>
      <c r="B11" s="31"/>
      <c r="C11" s="34"/>
      <c r="D11" s="34"/>
    </row>
    <row r="12" spans="1:4">
      <c r="A12" s="24" t="s">
        <v>2</v>
      </c>
      <c r="B12" s="8"/>
      <c r="C12" s="13"/>
      <c r="D12" s="13"/>
    </row>
    <row r="13" spans="1:4">
      <c r="A13" s="2" t="s">
        <v>18</v>
      </c>
      <c r="B13" s="7">
        <v>407.4</v>
      </c>
      <c r="C13" s="13"/>
      <c r="D13" s="13"/>
    </row>
    <row r="14" spans="1:4">
      <c r="A14" s="2" t="s">
        <v>30</v>
      </c>
      <c r="B14" s="7">
        <v>1</v>
      </c>
      <c r="C14" s="13"/>
      <c r="D14" s="13"/>
    </row>
    <row r="15" spans="1:4">
      <c r="A15" s="2" t="s">
        <v>1</v>
      </c>
      <c r="B15" s="7">
        <v>1957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3" customHeight="1">
      <c r="A17" s="5" t="s">
        <v>7</v>
      </c>
      <c r="B17" s="15">
        <f>B18+B19+B20</f>
        <v>28112.097686400004</v>
      </c>
      <c r="C17" s="17">
        <f>C18+C19+C20</f>
        <v>2342.6748072</v>
      </c>
      <c r="D17" s="14">
        <f>C17/B13</f>
        <v>5.7503063505154639</v>
      </c>
    </row>
    <row r="18" spans="1:4" ht="27.75" customHeight="1">
      <c r="A18" s="16" t="s">
        <v>8</v>
      </c>
      <c r="B18" s="10">
        <f>0.065*6048*1.5*1.15*2.3*12</f>
        <v>18716.443200000002</v>
      </c>
      <c r="C18" s="10">
        <f>0.065*6048*1.5*1.15*2.3</f>
        <v>1559.7036000000001</v>
      </c>
      <c r="D18" s="14">
        <f>C18/B13</f>
        <v>3.8284329896907221</v>
      </c>
    </row>
    <row r="19" spans="1:4">
      <c r="A19" s="2" t="s">
        <v>4</v>
      </c>
      <c r="B19" s="10">
        <f>B18*0.202</f>
        <v>3780.7215264000006</v>
      </c>
      <c r="C19" s="14">
        <f>C18*0.202</f>
        <v>315.06012720000001</v>
      </c>
      <c r="D19" s="14">
        <f>C19/B13</f>
        <v>0.77334346391752584</v>
      </c>
    </row>
    <row r="20" spans="1:4">
      <c r="A20" s="2" t="s">
        <v>5</v>
      </c>
      <c r="B20" s="10">
        <f>B18*0.3</f>
        <v>5614.9329600000001</v>
      </c>
      <c r="C20" s="14">
        <f>C18*0.3</f>
        <v>467.91107999999997</v>
      </c>
      <c r="D20" s="14">
        <f>C20/B13</f>
        <v>1.1485298969072164</v>
      </c>
    </row>
    <row r="21" spans="1:4" ht="27.75" customHeight="1">
      <c r="A21" s="5" t="s">
        <v>6</v>
      </c>
      <c r="B21" s="15">
        <f>B22+B23+B24</f>
        <v>25949.62863359999</v>
      </c>
      <c r="C21" s="17">
        <f>C22+C23+C24</f>
        <v>2162.4690527999992</v>
      </c>
      <c r="D21" s="14">
        <f>C21/B13</f>
        <v>5.3079750927835034</v>
      </c>
    </row>
    <row r="22" spans="1:4" ht="27.75" customHeight="1">
      <c r="A22" s="16" t="s">
        <v>9</v>
      </c>
      <c r="B22" s="10">
        <f>(0.06*6048*1.5*2.3*1.15*12)</f>
        <v>17276.716799999995</v>
      </c>
      <c r="C22" s="10">
        <f>(0.06*6048*1.5*2.3*1.15)</f>
        <v>1439.7263999999996</v>
      </c>
      <c r="D22" s="14">
        <f>C22/B13</f>
        <v>3.5339381443298961</v>
      </c>
    </row>
    <row r="23" spans="1:4">
      <c r="A23" s="2" t="s">
        <v>4</v>
      </c>
      <c r="B23" s="10">
        <f>B22*0.202</f>
        <v>3489.896793599999</v>
      </c>
      <c r="C23" s="14">
        <f>C22*0.202</f>
        <v>290.82473279999994</v>
      </c>
      <c r="D23" s="14">
        <f>C23/B13</f>
        <v>0.71385550515463903</v>
      </c>
    </row>
    <row r="24" spans="1:4">
      <c r="A24" s="2" t="s">
        <v>5</v>
      </c>
      <c r="B24" s="10">
        <f>B22*0.3</f>
        <v>5183.0150399999984</v>
      </c>
      <c r="C24" s="14">
        <f>C22*0.3</f>
        <v>431.91791999999987</v>
      </c>
      <c r="D24" s="14">
        <f>C24/B13</f>
        <v>1.0601814432989689</v>
      </c>
    </row>
    <row r="25" spans="1:4" ht="28.5" customHeight="1">
      <c r="A25" s="5" t="s">
        <v>36</v>
      </c>
      <c r="B25" s="15">
        <f>B26+B27+B28</f>
        <v>1880.407872</v>
      </c>
      <c r="C25" s="17">
        <f>C26+C27+C28</f>
        <v>156.70065599999998</v>
      </c>
      <c r="D25" s="14">
        <f>C25/B13</f>
        <v>0.38463587628865975</v>
      </c>
    </row>
    <row r="26" spans="1:4" ht="35.25" customHeight="1">
      <c r="A26" s="16" t="s">
        <v>10</v>
      </c>
      <c r="B26" s="10">
        <f>0.01*6048*1.15*1.5*12</f>
        <v>1251.9359999999999</v>
      </c>
      <c r="C26" s="10">
        <f>0.01*6048*1.15*1.5</f>
        <v>104.32799999999999</v>
      </c>
      <c r="D26" s="14">
        <f>C26/B13</f>
        <v>0.25608247422680414</v>
      </c>
    </row>
    <row r="27" spans="1:4">
      <c r="A27" s="2" t="s">
        <v>4</v>
      </c>
      <c r="B27" s="10">
        <f>B26*0.202</f>
        <v>252.89107200000001</v>
      </c>
      <c r="C27" s="14">
        <f>C26*0.202</f>
        <v>21.074255999999998</v>
      </c>
      <c r="D27" s="14">
        <f>C27/B13</f>
        <v>5.1728659793814434E-2</v>
      </c>
    </row>
    <row r="28" spans="1:4">
      <c r="A28" s="2" t="s">
        <v>11</v>
      </c>
      <c r="B28" s="10">
        <f>B26*0.3</f>
        <v>375.58079999999995</v>
      </c>
      <c r="C28" s="14">
        <f>C26*0.3</f>
        <v>31.298399999999994</v>
      </c>
      <c r="D28" s="14">
        <f>C28/B13</f>
        <v>7.682474226804123E-2</v>
      </c>
    </row>
    <row r="29" spans="1:4">
      <c r="A29" s="6" t="s">
        <v>38</v>
      </c>
      <c r="B29" s="15">
        <f>(B18+B22+B26)*1.1</f>
        <v>40969.605600000003</v>
      </c>
      <c r="C29" s="17">
        <f>(C18+C22+C26)*1.1</f>
        <v>3414.1337999999996</v>
      </c>
      <c r="D29" s="17">
        <f>C29/B13</f>
        <v>8.3802989690721645</v>
      </c>
    </row>
    <row r="30" spans="1:4">
      <c r="A30" s="18" t="s">
        <v>12</v>
      </c>
      <c r="B30" s="15">
        <f>B17+B21+B25+B29</f>
        <v>96911.739792000008</v>
      </c>
      <c r="C30" s="19">
        <f>C17+C21+C25+C29</f>
        <v>8075.9783159999988</v>
      </c>
      <c r="D30" s="17">
        <f>C30/B13</f>
        <v>19.823216288659793</v>
      </c>
    </row>
    <row r="31" spans="1:4">
      <c r="A31" s="6" t="s">
        <v>27</v>
      </c>
      <c r="B31" s="15">
        <f>B30*0.1</f>
        <v>9691.1739792000008</v>
      </c>
      <c r="C31" s="17">
        <f>C30*0.1</f>
        <v>807.59783159999995</v>
      </c>
      <c r="D31" s="17">
        <f>C31/B13</f>
        <v>1.9823216288659793</v>
      </c>
    </row>
    <row r="32" spans="1:4">
      <c r="A32" s="6" t="s">
        <v>28</v>
      </c>
      <c r="B32" s="15">
        <f>B30+B31</f>
        <v>106602.91377120001</v>
      </c>
      <c r="C32" s="17">
        <f>C30+C31</f>
        <v>8883.5761475999989</v>
      </c>
      <c r="D32" s="17">
        <f>D30+D31</f>
        <v>21.805537917525772</v>
      </c>
    </row>
    <row r="33" spans="1:6">
      <c r="A33" s="6" t="s">
        <v>37</v>
      </c>
      <c r="B33" s="15">
        <f>B34+B35+B36</f>
        <v>12660</v>
      </c>
      <c r="C33" s="17">
        <f>C34+C35+C36</f>
        <v>1075</v>
      </c>
      <c r="D33" s="17">
        <f>C33/B13</f>
        <v>2.6386843397152675</v>
      </c>
    </row>
    <row r="34" spans="1:6">
      <c r="A34" s="2" t="s">
        <v>17</v>
      </c>
      <c r="B34" s="11">
        <f>6600*1.1</f>
        <v>7260.0000000000009</v>
      </c>
      <c r="C34" s="14">
        <f>B34/12</f>
        <v>605.00000000000011</v>
      </c>
      <c r="D34" s="14">
        <f>C34/B13</f>
        <v>1.4850270004909183</v>
      </c>
    </row>
    <row r="35" spans="1:6">
      <c r="A35" s="2" t="s">
        <v>21</v>
      </c>
      <c r="B35" s="12">
        <f>450*12</f>
        <v>5400</v>
      </c>
      <c r="C35" s="14">
        <v>470</v>
      </c>
      <c r="D35" s="14">
        <f>C35/B13</f>
        <v>1.1536573392243497</v>
      </c>
    </row>
    <row r="36" spans="1:6">
      <c r="A36" s="2" t="s">
        <v>22</v>
      </c>
      <c r="B36" s="12">
        <v>0</v>
      </c>
      <c r="C36" s="14">
        <f>B36/12</f>
        <v>0</v>
      </c>
      <c r="D36" s="14">
        <f>C36/B13</f>
        <v>0</v>
      </c>
    </row>
    <row r="37" spans="1:6" ht="15" customHeight="1">
      <c r="A37" s="5" t="s">
        <v>26</v>
      </c>
      <c r="B37" s="20">
        <f>B32+B33</f>
        <v>119262.91377120001</v>
      </c>
      <c r="C37" s="22">
        <f>C32+C33</f>
        <v>9958.5761475999989</v>
      </c>
      <c r="D37" s="22">
        <f>D32+D33</f>
        <v>24.444222257241041</v>
      </c>
      <c r="F37">
        <v>24.44</v>
      </c>
    </row>
    <row r="38" spans="1:6">
      <c r="A38" s="4" t="s">
        <v>29</v>
      </c>
      <c r="B38" s="4"/>
    </row>
    <row r="39" spans="1:6">
      <c r="A39" s="4" t="s">
        <v>13</v>
      </c>
      <c r="B39" s="4"/>
    </row>
    <row r="40" spans="1:6">
      <c r="A40" s="4" t="s">
        <v>14</v>
      </c>
      <c r="B40" s="4"/>
    </row>
    <row r="41" spans="1:6">
      <c r="A41" s="4" t="s">
        <v>40</v>
      </c>
      <c r="B41" s="4"/>
    </row>
    <row r="42" spans="1:6">
      <c r="A42" s="4" t="s">
        <v>15</v>
      </c>
      <c r="B42" s="4"/>
    </row>
    <row r="43" spans="1:6">
      <c r="A43" s="4" t="s">
        <v>16</v>
      </c>
      <c r="B43" s="4"/>
    </row>
    <row r="44" spans="1:6">
      <c r="A44" s="21" t="s">
        <v>24</v>
      </c>
      <c r="B44" s="21"/>
      <c r="C44" s="21"/>
      <c r="D44" s="21"/>
    </row>
    <row r="45" spans="1:6">
      <c r="A45" s="4" t="s">
        <v>23</v>
      </c>
      <c r="B45" s="3"/>
    </row>
    <row r="46" spans="1:6">
      <c r="A46" s="4"/>
      <c r="B46" s="3"/>
    </row>
    <row r="47" spans="1:6">
      <c r="A47" s="4"/>
      <c r="B47" s="3"/>
    </row>
    <row r="48" spans="1:6">
      <c r="A48" s="4"/>
      <c r="B48" s="3"/>
    </row>
    <row r="49" spans="1:4">
      <c r="A49" s="25" t="s">
        <v>25</v>
      </c>
      <c r="B49" s="25"/>
      <c r="C49" s="25"/>
      <c r="D49" s="25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2017-03-22T10:29:01Z</cp:lastPrinted>
  <dcterms:created xsi:type="dcterms:W3CDTF">2013-02-11T11:41:49Z</dcterms:created>
  <dcterms:modified xsi:type="dcterms:W3CDTF">2017-04-04T11:54:24Z</dcterms:modified>
</cp:coreProperties>
</file>