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 activeTab="1"/>
  </bookViews>
  <sheets>
    <sheet name="по расчету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B22" i="1"/>
  <c r="C22"/>
  <c r="B18"/>
  <c r="C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<sst xmlns="http://schemas.openxmlformats.org/spreadsheetml/2006/main" count="45" uniqueCount="42">
  <si>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</si>
  <si>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</si>
  <si>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</si>
  <si>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</si>
  <si>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</si>
  <si>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</si>
  <si>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</si>
  <si>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</si>
  <si>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</si>
  <si>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</si>
  <si>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</si>
  <si>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</si>
  <si>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</si>
  <si>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</si>
  <si>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</si>
  <si>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</si>
  <si>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</si>
  <si>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</si>
  <si>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</si>
  <si>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</si>
  <si>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</si>
  <si>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</si>
  <si>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</si>
  <si>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</si>
  <si>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</si>
  <si>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</si>
  <si>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</si>
  <si>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</si>
  <si>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</si>
  <si>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</si>
  <si>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</si>
  <si>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</si>
  <si>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</si>
  <si>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</si>
  <si>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</si>
  <si>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</si>
  <si>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</si>
  <si>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</si>
  <si>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</si>
  <si>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</si>
  <si>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</si>
  <si>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16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ул.Декабристов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</si>
</sst>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391.3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1957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26240.453366400005</v>
      </c>
      <c r="C17" s="18">
        <f>C18+C19+C20</f>
        <v>2186.7044472000002</v>
      </c>
      <c r="D17" s="15">
        <f>C17/B13</f>
        <v>5.5883067906976747</v>
      </c>
    </row>
    <row r="18" spans="1:4" ht="30">
      <c r="A18" s="17" t="s">
        <v>8</v>
      </c>
      <c r="B18" s="11">
        <f>0.065*6048*1.5*1.15*2.3*12</f>
        <v>18716.443200000002</v>
      </c>
      <c r="C18" s="11">
        <f>0.065*6048*1.5*1.15*2.3</f>
        <v>1559.7036000000001</v>
      </c>
      <c r="D18" s="15">
        <f>C18/B13</f>
        <v>3.9859534883720928</v>
      </c>
    </row>
    <row r="19" spans="1:4">
      <c r="A19" s="3" t="s">
        <v>4</v>
      </c>
      <c r="B19" s="11">
        <f>B18*0.202</f>
        <v>3780.7215264000006</v>
      </c>
      <c r="C19" s="15">
        <f>C18*0.202</f>
        <v>315.06012720000001</v>
      </c>
      <c r="D19" s="15">
        <f>C19/B13</f>
        <v>0.80516260465116285</v>
      </c>
    </row>
    <row r="20" spans="1:4">
      <c r="A20" s="3" t="s">
        <v>5</v>
      </c>
      <c r="B20" s="11">
        <f>B18*0.2</f>
        <v>3743.2886400000007</v>
      </c>
      <c r="C20" s="15">
        <f>C18*0.2</f>
        <v>311.94072000000006</v>
      </c>
      <c r="D20" s="15">
        <f>C20/B13</f>
        <v>0.79719069767441875</v>
      </c>
    </row>
    <row r="21" spans="1:4" ht="29.25">
      <c r="A21" s="6" t="s">
        <v>6</v>
      </c>
      <c r="B21" s="16">
        <f>B22+B23+B24</f>
        <v>24221.956953599991</v>
      </c>
      <c r="C21" s="18">
        <f>C22+C23+C24</f>
        <v>2021.3758655999995</v>
      </c>
      <c r="D21" s="15">
        <f>C21/B13</f>
        <v>5.1657957209302312</v>
      </c>
    </row>
    <row r="22" spans="1:4" ht="30">
      <c r="A22" s="17" t="s">
        <v>9</v>
      </c>
      <c r="B22" s="11">
        <f>(0.06*6048*1.5*2.3*1.15*12)</f>
        <v>17276.716799999995</v>
      </c>
      <c r="C22" s="11">
        <f>(0.06*6048*1.5*2.3*1.15)</f>
        <v>1439.7263999999996</v>
      </c>
      <c r="D22" s="15">
        <f>C22/B13</f>
        <v>3.6793416815742384</v>
      </c>
    </row>
    <row r="23" spans="1:4">
      <c r="A23" s="3" t="s">
        <v>4</v>
      </c>
      <c r="B23" s="11">
        <f>B22*0.202</f>
        <v>3489.896793599999</v>
      </c>
      <c r="C23" s="15">
        <f>C22*0.202</f>
        <v>290.82473279999994</v>
      </c>
      <c r="D23" s="15">
        <f>C23/B13</f>
        <v>0.7432270196779962</v>
      </c>
    </row>
    <row r="24" spans="1:4">
      <c r="A24" s="3" t="s">
        <v>5</v>
      </c>
      <c r="B24" s="11">
        <f>B22*0.2</f>
        <v>3455.3433599999989</v>
      </c>
      <c r="C24" s="15">
        <f>C22*0.202</f>
        <v>290.82473279999994</v>
      </c>
      <c r="D24" s="15">
        <f>C24/B13</f>
        <v>0.7432270196779962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0.3737997853309481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0.26661896243291588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5.3857030411449007E-2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5.3323792486583185E-2</v>
      </c>
    </row>
    <row r="29" spans="1:4">
      <c r="A29" s="7" t="s">
        <v>40</v>
      </c>
      <c r="B29" s="16">
        <f>(B18+B22+B26)*0.96</f>
        <v>35755.292159999997</v>
      </c>
      <c r="C29" s="18">
        <f>(C18+C22+C26)*0.96</f>
        <v>2979.6076799999992</v>
      </c>
      <c r="D29" s="18">
        <f>C29/B13</f>
        <v>7.6146375670840767</v>
      </c>
    </row>
    <row r="30" spans="1:4">
      <c r="A30" s="19" t="s">
        <v>12</v>
      </c>
      <c r="B30" s="16">
        <f>B17+B21+B25+B29</f>
        <v>87972.91675199999</v>
      </c>
      <c r="C30" s="20">
        <f>C17+C21+C25+C29</f>
        <v>7333.9558487999993</v>
      </c>
      <c r="D30" s="18">
        <f>C30/B13</f>
        <v>18.742539864042932</v>
      </c>
    </row>
    <row r="31" spans="1:4">
      <c r="A31" s="7" t="s">
        <v>29</v>
      </c>
      <c r="B31" s="16">
        <f>B30*0.05</f>
        <v>4398.6458376</v>
      </c>
      <c r="C31" s="18">
        <f>C30*0.05</f>
        <v>366.69779244</v>
      </c>
      <c r="D31" s="18">
        <f>C31/B13</f>
        <v>0.93712699320214665</v>
      </c>
    </row>
    <row r="32" spans="1:4">
      <c r="A32" s="7" t="s">
        <v>30</v>
      </c>
      <c r="B32" s="16">
        <f>B30+B31</f>
        <v>92371.562589599984</v>
      </c>
      <c r="C32" s="18">
        <f>C30+C31</f>
        <v>7700.6536412399992</v>
      </c>
      <c r="D32" s="18">
        <f>D30+D31</f>
        <v>19.679666857245078</v>
      </c>
    </row>
    <row r="33" spans="1:6">
      <c r="A33" s="7" t="s">
        <v>39</v>
      </c>
      <c r="B33" s="16">
        <f>B34+B35+B36</f>
        <v>9102.7799999999988</v>
      </c>
      <c r="C33" s="18">
        <f>C34+C35+C36</f>
        <v>758.56500000000005</v>
      </c>
      <c r="D33" s="18">
        <f>C33/B13</f>
        <v>1.9385765397393304</v>
      </c>
    </row>
    <row r="34" spans="1:6">
      <c r="A34" s="3" t="s">
        <v>17</v>
      </c>
      <c r="B34" s="12">
        <v>6670.28</v>
      </c>
      <c r="C34" s="15">
        <f>B34/12</f>
        <v>555.85666666666668</v>
      </c>
      <c r="D34" s="15">
        <f>C34/B13</f>
        <v>1.4205383763523298</v>
      </c>
    </row>
    <row r="35" spans="1:6">
      <c r="A35" s="3" t="s">
        <v>22</v>
      </c>
      <c r="B35" s="13">
        <v>2432.5</v>
      </c>
      <c r="C35" s="15">
        <f>B35/12</f>
        <v>202.70833333333334</v>
      </c>
      <c r="D35" s="15">
        <f>C35/B13</f>
        <v>0.51803816338700059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101474.34258959998</v>
      </c>
      <c r="C37" s="23">
        <f>C32+C33</f>
        <v>8459.2186412399988</v>
      </c>
      <c r="D37" s="23">
        <f>D32+D33</f>
        <v>21.618243396984408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расчету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2014-03-06T11:55:18Z</cp:lastPrinted>
  <dcterms:created xsi:type="dcterms:W3CDTF">2013-02-11T11:41:49Z</dcterms:created>
  <dcterms:modified xsi:type="dcterms:W3CDTF">2015-05-12T17:25:48Z</dcterms:modified>
</cp:coreProperties>
</file>