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5" i="4"/>
  <c r="B32"/>
  <c r="C32"/>
  <c r="C20"/>
  <c r="C35"/>
  <c r="B30"/>
  <c r="C30"/>
  <c r="B36"/>
  <c r="B37"/>
  <c r="D37"/>
  <c r="D36"/>
  <c r="B34"/>
  <c r="D27"/>
  <c r="C27"/>
  <c r="C29" s="1"/>
  <c r="D29" s="1"/>
  <c r="B27"/>
  <c r="B25"/>
  <c r="D24"/>
  <c r="C24"/>
  <c r="D22"/>
  <c r="C22"/>
  <c r="C23" s="1"/>
  <c r="B22"/>
  <c r="B23" s="1"/>
  <c r="B21" s="1"/>
  <c r="D18"/>
  <c r="C18"/>
  <c r="B18"/>
  <c r="B20" s="1"/>
  <c r="D20" l="1"/>
  <c r="D23"/>
  <c r="D35"/>
  <c r="C34"/>
  <c r="D34" s="1"/>
  <c r="B28"/>
  <c r="B29"/>
  <c r="C17"/>
  <c r="C19"/>
  <c r="D19" s="1"/>
  <c r="B19"/>
  <c r="B17" s="1"/>
  <c r="C25"/>
  <c r="D25" s="1"/>
  <c r="C28"/>
  <c r="D30"/>
  <c r="D17" l="1"/>
  <c r="C21"/>
  <c r="D21" s="1"/>
  <c r="D28"/>
  <c r="C26"/>
  <c r="D26" s="1"/>
  <c r="B26"/>
  <c r="B31" s="1"/>
  <c r="B33" l="1"/>
  <c r="B38" s="1"/>
  <c r="C31"/>
  <c r="D31" l="1"/>
  <c r="C33"/>
  <c r="C38" s="1"/>
  <c r="D32"/>
  <c r="D33" l="1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<sst xmlns="http://schemas.openxmlformats.org/spreadsheetml/2006/main" count="46" uniqueCount="43">
  <si>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</si>
  <si>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</si>
  <si>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</si>
  <si>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</si>
  <si>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</si>
  <si>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</si>
  <si>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</si>
  <si>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</si>
  <si>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</si>
  <si>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</si>
  <si>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</si>
  <si>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</si>
  <si>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</si>
  <si>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</si>
  <si>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</si>
  <si>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</si>
  <si>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</si>
  <si>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</si>
  <si>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</si>
  <si>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</si>
  <si>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</si>
  <si>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</si>
  <si>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</si>
  <si>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</si>
  <si>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</si>
  <si>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</si>
  <si>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</si>
  <si>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</si>
  <si>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</si>
  <si>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</si>
  <si>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</si>
  <si>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</si>
  <si>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</si>
  <si>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</si>
  <si>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</si>
  <si>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</si>
  <si>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</si>
  <si>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</si>
  <si>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</si>
  <si>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дома  № 5 по </t>
    </r>
    <r>
      <rPr>
        <sz val="11"/>
        <rFont val="Times New Roman"/>
        <family val="1"/>
        <charset val="204"/>
      </rPr>
      <t>ул.Дрожжина</t>
    </r>
    <r>
      <rPr>
        <sz val="11"/>
        <color theme="1"/>
        <rFont val="Times New Roman"/>
        <family val="1"/>
        <charset val="204"/>
      </rPr>
      <t xml:space="preserve"> город Конаково Тверской области</t>
    </r>
  </si>
  <si>
    <t>Промывка системы отопления</t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</si>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</sst>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B9" sqref="B9:B38"/>
    </sheetView>
  </sheetViews>
  <sheetFormatPr defaultRowHeight="15"/>
  <cols>
    <col min="1" max="1" width="60.140625" customWidth="1"/>
    <col min="2" max="3" width="12.42578125" customWidth="1"/>
    <col min="4" max="4" width="13.28515625" customWidth="1"/>
  </cols>
  <sheetData>
    <row r="1" spans="1:4">
      <c r="B1" s="3" t="s">
        <v>31</v>
      </c>
      <c r="C1" s="3"/>
      <c r="D1" s="3"/>
    </row>
    <row r="2" spans="1:4">
      <c r="B2" s="24" t="s">
        <v>32</v>
      </c>
      <c r="C2" s="24"/>
      <c r="D2" s="24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2" t="s">
        <v>35</v>
      </c>
      <c r="C5" s="22"/>
      <c r="D5" s="22"/>
    </row>
    <row r="7" spans="1:4">
      <c r="A7" s="25" t="s">
        <v>39</v>
      </c>
      <c r="B7" s="25"/>
      <c r="C7" s="25"/>
      <c r="D7" s="25"/>
    </row>
    <row r="8" spans="1:4">
      <c r="A8" s="26"/>
      <c r="B8" s="26"/>
      <c r="C8" s="26"/>
      <c r="D8" s="26"/>
    </row>
    <row r="9" spans="1:4">
      <c r="A9" s="27" t="s">
        <v>0</v>
      </c>
      <c r="B9" s="28" t="s">
        <v>42</v>
      </c>
      <c r="C9" s="31" t="s">
        <v>19</v>
      </c>
      <c r="D9" s="31" t="s">
        <v>20</v>
      </c>
    </row>
    <row r="10" spans="1:4">
      <c r="A10" s="27"/>
      <c r="B10" s="29"/>
      <c r="C10" s="32"/>
      <c r="D10" s="32"/>
    </row>
    <row r="11" spans="1:4">
      <c r="A11" s="27"/>
      <c r="B11" s="30"/>
      <c r="C11" s="33"/>
      <c r="D11" s="33"/>
    </row>
    <row r="12" spans="1:4">
      <c r="A12" s="23" t="s">
        <v>2</v>
      </c>
      <c r="B12" s="8"/>
      <c r="C12" s="12"/>
      <c r="D12" s="12"/>
    </row>
    <row r="13" spans="1:4">
      <c r="A13" s="2" t="s">
        <v>18</v>
      </c>
      <c r="B13" s="7">
        <v>477.7</v>
      </c>
      <c r="C13" s="12"/>
      <c r="D13" s="12"/>
    </row>
    <row r="14" spans="1:4">
      <c r="A14" s="2" t="s">
        <v>30</v>
      </c>
      <c r="B14" s="7">
        <v>2</v>
      </c>
      <c r="C14" s="12"/>
      <c r="D14" s="12"/>
    </row>
    <row r="15" spans="1:4">
      <c r="A15" s="2" t="s">
        <v>1</v>
      </c>
      <c r="B15" s="7">
        <v>1964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2.25" customHeight="1">
      <c r="A17" s="5" t="s">
        <v>7</v>
      </c>
      <c r="B17" s="14">
        <f>B18+B19+B20</f>
        <v>30274.566739199992</v>
      </c>
      <c r="C17" s="16">
        <f>C18+C19+C20</f>
        <v>2522.8805615999995</v>
      </c>
      <c r="D17" s="13">
        <f>C17/B13</f>
        <v>5.2813074347917093</v>
      </c>
    </row>
    <row r="18" spans="1:4" ht="33.75" customHeight="1">
      <c r="A18" s="15" t="s">
        <v>8</v>
      </c>
      <c r="B18" s="10">
        <f>0.07*6048*1.5*1.15*2.3*12</f>
        <v>20156.169599999994</v>
      </c>
      <c r="C18" s="10">
        <f>0.07*6048*1.5*1.15*2.3</f>
        <v>1679.6807999999996</v>
      </c>
      <c r="D18" s="13">
        <f>C18/B13</f>
        <v>3.5161833786895533</v>
      </c>
    </row>
    <row r="19" spans="1:4">
      <c r="A19" s="2" t="s">
        <v>4</v>
      </c>
      <c r="B19" s="10">
        <f>B18*0.202</f>
        <v>4071.546259199999</v>
      </c>
      <c r="C19" s="13">
        <f>C18*0.202</f>
        <v>339.29552159999997</v>
      </c>
      <c r="D19" s="13">
        <f>C19/B13</f>
        <v>0.71026904249528988</v>
      </c>
    </row>
    <row r="20" spans="1:4">
      <c r="A20" s="2" t="s">
        <v>5</v>
      </c>
      <c r="B20" s="10">
        <f>B18*0.3</f>
        <v>6046.8508799999981</v>
      </c>
      <c r="C20" s="13">
        <f>C18*0.3</f>
        <v>503.90423999999985</v>
      </c>
      <c r="D20" s="13">
        <f>C20/B13</f>
        <v>1.054855013606866</v>
      </c>
    </row>
    <row r="21" spans="1:4" ht="34.5" customHeight="1">
      <c r="A21" s="5" t="s">
        <v>6</v>
      </c>
      <c r="B21" s="14">
        <f>B22+B23+B25+B24</f>
        <v>26624.690527999999</v>
      </c>
      <c r="C21" s="16">
        <f>C22+C23+C25+C24</f>
        <v>2218.7242106666663</v>
      </c>
      <c r="D21" s="13">
        <f>C21/B13</f>
        <v>4.6445974684250917</v>
      </c>
    </row>
    <row r="22" spans="1:4" ht="30" customHeight="1">
      <c r="A22" s="15" t="s">
        <v>9</v>
      </c>
      <c r="B22" s="10">
        <f>0.05*6048*1.5*2.3*1.15*12</f>
        <v>14397.263999999999</v>
      </c>
      <c r="C22" s="10">
        <f>0.05*6048*1.5*2.3*1.15</f>
        <v>1199.7719999999999</v>
      </c>
      <c r="D22" s="13">
        <f>C22/B13</f>
        <v>2.5115595562068243</v>
      </c>
    </row>
    <row r="23" spans="1:4">
      <c r="A23" s="2" t="s">
        <v>4</v>
      </c>
      <c r="B23" s="10">
        <f>B22*0.202</f>
        <v>2908.2473279999999</v>
      </c>
      <c r="C23" s="13">
        <f>C22*0.202</f>
        <v>242.35394400000001</v>
      </c>
      <c r="D23" s="13">
        <f>C23/B13</f>
        <v>0.50733503035377858</v>
      </c>
    </row>
    <row r="24" spans="1:4">
      <c r="A24" s="2" t="s">
        <v>40</v>
      </c>
      <c r="B24" s="10">
        <v>5000</v>
      </c>
      <c r="C24" s="13">
        <f>B24/12</f>
        <v>416.66666666666669</v>
      </c>
      <c r="D24" s="13">
        <f>C24/B13</f>
        <v>0.87223501500244227</v>
      </c>
    </row>
    <row r="25" spans="1:4">
      <c r="A25" s="2" t="s">
        <v>5</v>
      </c>
      <c r="B25" s="10">
        <f>B22*0.3</f>
        <v>4319.1791999999996</v>
      </c>
      <c r="C25" s="13">
        <f>C22*0.3</f>
        <v>359.93159999999995</v>
      </c>
      <c r="D25" s="13">
        <f>C25/B13</f>
        <v>0.75346786686204725</v>
      </c>
    </row>
    <row r="26" spans="1:4" ht="31.5" customHeight="1">
      <c r="A26" s="5" t="s">
        <v>36</v>
      </c>
      <c r="B26" s="14">
        <f>B27+B28+B29</f>
        <v>1880.407872</v>
      </c>
      <c r="C26" s="16">
        <f>C27+C28+C29</f>
        <v>156.70065599999998</v>
      </c>
      <c r="D26" s="13">
        <f>C26/B13</f>
        <v>0.32803151768892608</v>
      </c>
    </row>
    <row r="27" spans="1:4" ht="32.25" customHeight="1">
      <c r="A27" s="15" t="s">
        <v>10</v>
      </c>
      <c r="B27" s="10">
        <f>0.01*6048*1.15*1.5*12</f>
        <v>1251.9359999999999</v>
      </c>
      <c r="C27" s="10">
        <f>0.01*6048*1.15*1.5</f>
        <v>104.32799999999999</v>
      </c>
      <c r="D27" s="13">
        <f>C27/B13</f>
        <v>0.2183964831484195</v>
      </c>
    </row>
    <row r="28" spans="1:4">
      <c r="A28" s="2" t="s">
        <v>4</v>
      </c>
      <c r="B28" s="10">
        <f>B27*0.202</f>
        <v>252.89107200000001</v>
      </c>
      <c r="C28" s="13">
        <f>C27*0.202</f>
        <v>21.074255999999998</v>
      </c>
      <c r="D28" s="13">
        <f>C28/B13</f>
        <v>4.4116089595980741E-2</v>
      </c>
    </row>
    <row r="29" spans="1:4">
      <c r="A29" s="2" t="s">
        <v>11</v>
      </c>
      <c r="B29" s="10">
        <f>B27*0.3</f>
        <v>375.58079999999995</v>
      </c>
      <c r="C29" s="13">
        <f>C27*0.3</f>
        <v>31.298399999999994</v>
      </c>
      <c r="D29" s="13">
        <f>C29/B13</f>
        <v>6.5518944944525842E-2</v>
      </c>
    </row>
    <row r="30" spans="1:4">
      <c r="A30" s="6" t="s">
        <v>38</v>
      </c>
      <c r="B30" s="14">
        <f>(B18+B22+B27)*1.1</f>
        <v>39385.906559999996</v>
      </c>
      <c r="C30" s="18">
        <f>(C18+C22+C27)*1.1</f>
        <v>3282.15888</v>
      </c>
      <c r="D30" s="16">
        <f>C30/B13</f>
        <v>6.870753359849278</v>
      </c>
    </row>
    <row r="31" spans="1:4">
      <c r="A31" s="17" t="s">
        <v>12</v>
      </c>
      <c r="B31" s="14">
        <f>B17+B21+B26+B30</f>
        <v>98165.571699199994</v>
      </c>
      <c r="C31" s="18">
        <f>C17+C21+C26+C30</f>
        <v>8180.4643082666662</v>
      </c>
      <c r="D31" s="16">
        <f>C31/B13</f>
        <v>17.124689780755006</v>
      </c>
    </row>
    <row r="32" spans="1:4">
      <c r="A32" s="6" t="s">
        <v>27</v>
      </c>
      <c r="B32" s="14">
        <f>B31*0.15</f>
        <v>14724.83575488</v>
      </c>
      <c r="C32" s="16">
        <f>C31*0.15</f>
        <v>1227.0696462399999</v>
      </c>
      <c r="D32" s="16">
        <f>C32/B13</f>
        <v>2.5687034671132509</v>
      </c>
    </row>
    <row r="33" spans="1:6">
      <c r="A33" s="6" t="s">
        <v>28</v>
      </c>
      <c r="B33" s="14">
        <f>B31+B32</f>
        <v>112890.40745407999</v>
      </c>
      <c r="C33" s="16">
        <f>C31+C32</f>
        <v>9407.5339545066654</v>
      </c>
      <c r="D33" s="16">
        <f>D31+D32</f>
        <v>19.693393247868258</v>
      </c>
    </row>
    <row r="34" spans="1:6">
      <c r="A34" s="6" t="s">
        <v>37</v>
      </c>
      <c r="B34" s="14">
        <f>B35+B36+B37</f>
        <v>27223.72</v>
      </c>
      <c r="C34" s="16">
        <f>C35+C36+C37</f>
        <v>2268.6433333333334</v>
      </c>
      <c r="D34" s="16">
        <f>C34/B13</f>
        <v>4.7490963645244575</v>
      </c>
    </row>
    <row r="35" spans="1:6">
      <c r="A35" s="2" t="s">
        <v>17</v>
      </c>
      <c r="B35" s="11">
        <f>12950*1.1</f>
        <v>14245.000000000002</v>
      </c>
      <c r="C35" s="13">
        <f>B35/12</f>
        <v>1187.0833333333335</v>
      </c>
      <c r="D35" s="13">
        <f>C35/B13</f>
        <v>2.4849975577419583</v>
      </c>
    </row>
    <row r="36" spans="1:6">
      <c r="A36" s="2" t="s">
        <v>21</v>
      </c>
      <c r="B36" s="11">
        <f>C36*12</f>
        <v>6120</v>
      </c>
      <c r="C36" s="13">
        <v>510</v>
      </c>
      <c r="D36" s="13">
        <f>C36/B13</f>
        <v>1.0676156583629894</v>
      </c>
    </row>
    <row r="37" spans="1:6">
      <c r="A37" s="2" t="s">
        <v>22</v>
      </c>
      <c r="B37" s="11">
        <f>C37*12</f>
        <v>6858.7199999999993</v>
      </c>
      <c r="C37" s="13">
        <v>571.55999999999995</v>
      </c>
      <c r="D37" s="13">
        <f>C37/B13</f>
        <v>1.19648314841951</v>
      </c>
    </row>
    <row r="38" spans="1:6" ht="17.25" customHeight="1">
      <c r="A38" s="5" t="s">
        <v>26</v>
      </c>
      <c r="B38" s="19">
        <f>B33+B34</f>
        <v>140114.12745407998</v>
      </c>
      <c r="C38" s="21">
        <f>C33+C34</f>
        <v>11676.177287839999</v>
      </c>
      <c r="D38" s="21">
        <f>D33+D34</f>
        <v>24.442489612392716</v>
      </c>
      <c r="F38">
        <v>24.44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41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0" t="s">
        <v>24</v>
      </c>
      <c r="B45" s="20"/>
      <c r="C45" s="20"/>
      <c r="D45" s="20"/>
    </row>
    <row r="46" spans="1:6">
      <c r="A46" s="4" t="s">
        <v>23</v>
      </c>
      <c r="B46" s="3"/>
    </row>
    <row r="47" spans="1:6">
      <c r="A47" s="4"/>
      <c r="B47" s="3"/>
    </row>
    <row r="48" spans="1:6">
      <c r="A48" s="24" t="s">
        <v>25</v>
      </c>
      <c r="B48" s="24"/>
      <c r="C48" s="24"/>
      <c r="D48" s="24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2017-03-22T10:29:35Z</cp:lastPrinted>
  <dcterms:created xsi:type="dcterms:W3CDTF">2013-02-11T11:41:49Z</dcterms:created>
  <dcterms:modified xsi:type="dcterms:W3CDTF">2017-04-04T11:55:31Z</dcterms:modified>
</cp:coreProperties>
</file>