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B22" i="1"/>
  <c r="C22"/>
  <c r="C18"/>
  <c r="B18"/>
  <c r="C26"/>
  <c r="B26"/>
  <c r="C34"/>
  <c r="C35"/>
  <c r="B24"/>
  <c r="C36"/>
  <c r="D36"/>
  <c r="D35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<sst xmlns="http://schemas.openxmlformats.org/spreadsheetml/2006/main" count="45" uniqueCount="42">
  <si>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</si>
  <si>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</si>
  <si>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</si>
  <si>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</si>
  <si>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</si>
  <si>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</si>
  <si>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</si>
  <si>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</si>
  <si>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</si>
  <si>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</si>
  <si>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</si>
  <si>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</si>
  <si>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</si>
  <si>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</si>
  <si>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</si>
  <si>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</si>
  <si>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</si>
  <si>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</si>
  <si>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</si>
  <si>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</si>
  <si>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</si>
  <si>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</si>
  <si>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</si>
  <si>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</si>
  <si>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</si>
  <si>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</si>
  <si>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</si>
  <si>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</si>
  <si>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</si>
  <si>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</si>
  <si>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</si>
  <si>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</si>
  <si>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</si>
  <si>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</si>
  <si>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</si>
  <si>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</si>
  <si>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</si>
  <si>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</si>
  <si>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</si>
  <si>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</si>
  <si>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</si>
  <si>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13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ул.Гоголя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</si>
</sst>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9" sqref="A9:D37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682</v>
      </c>
      <c r="C13" s="14"/>
      <c r="D13" s="14"/>
    </row>
    <row r="14" spans="1:5">
      <c r="A14" s="3" t="s">
        <v>32</v>
      </c>
      <c r="B14" s="8">
        <v>2</v>
      </c>
      <c r="C14" s="14"/>
      <c r="D14" s="14"/>
    </row>
    <row r="15" spans="1:5">
      <c r="A15" s="3" t="s">
        <v>1</v>
      </c>
      <c r="B15" s="8">
        <v>1961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42388.424668799998</v>
      </c>
      <c r="C17" s="18">
        <f>C18+C19+C20</f>
        <v>3532.3687223999996</v>
      </c>
      <c r="D17" s="15">
        <f>C17/B13</f>
        <v>5.1794262791788848</v>
      </c>
    </row>
    <row r="18" spans="1:4" ht="30">
      <c r="A18" s="17" t="s">
        <v>8</v>
      </c>
      <c r="B18" s="11">
        <f>0.105*6048*1.5*1.15*2.3*12</f>
        <v>30234.254399999998</v>
      </c>
      <c r="C18" s="11">
        <f>0.105*6048*1.5*1.15*2.3</f>
        <v>2519.5211999999997</v>
      </c>
      <c r="D18" s="15">
        <f>C18/B13</f>
        <v>3.694312609970674</v>
      </c>
    </row>
    <row r="19" spans="1:4">
      <c r="A19" s="3" t="s">
        <v>4</v>
      </c>
      <c r="B19" s="11">
        <f>B18*0.202</f>
        <v>6107.3193887999996</v>
      </c>
      <c r="C19" s="15">
        <f>C18*0.202</f>
        <v>508.94328239999999</v>
      </c>
      <c r="D19" s="15">
        <f>C19/B13</f>
        <v>0.74625114721407626</v>
      </c>
    </row>
    <row r="20" spans="1:4">
      <c r="A20" s="3" t="s">
        <v>5</v>
      </c>
      <c r="B20" s="11">
        <f>B18*0.2</f>
        <v>6046.85088</v>
      </c>
      <c r="C20" s="15">
        <f>C18*0.2</f>
        <v>503.90423999999996</v>
      </c>
      <c r="D20" s="15">
        <f>C20/B13</f>
        <v>0.73886252199413482</v>
      </c>
    </row>
    <row r="21" spans="1:4" ht="29.25">
      <c r="A21" s="6" t="s">
        <v>6</v>
      </c>
      <c r="B21" s="16">
        <f>B22+B23+B24</f>
        <v>45161.663218560003</v>
      </c>
      <c r="C21" s="18">
        <f>C22+C23+C24</f>
        <v>3732.2215257600001</v>
      </c>
      <c r="D21" s="15">
        <f>C21/B13</f>
        <v>5.4724655802932549</v>
      </c>
    </row>
    <row r="22" spans="1:4" ht="30">
      <c r="A22" s="17" t="s">
        <v>9</v>
      </c>
      <c r="B22" s="11">
        <f>(0.101*6048*1.5*2.3*1.15*12)+(0.01*6048*1.5*2.5*1.15*12)</f>
        <v>32212.313279999998</v>
      </c>
      <c r="C22" s="11">
        <f>(0.101*6048*1.5*2.3*1.15)+(0.009*6048*1.5*2.5*1.15)</f>
        <v>2658.2774399999998</v>
      </c>
      <c r="D22" s="15">
        <f>C22/B13</f>
        <v>3.8977675073313782</v>
      </c>
    </row>
    <row r="23" spans="1:4">
      <c r="A23" s="3" t="s">
        <v>4</v>
      </c>
      <c r="B23" s="11">
        <f>B22*0.202</f>
        <v>6506.8872825600001</v>
      </c>
      <c r="C23" s="15">
        <f>C22*0.202</f>
        <v>536.97204288</v>
      </c>
      <c r="D23" s="15">
        <f>C23/B13</f>
        <v>0.78734903648093846</v>
      </c>
    </row>
    <row r="24" spans="1:4">
      <c r="A24" s="3" t="s">
        <v>5</v>
      </c>
      <c r="B24" s="11">
        <f>B22*0.2</f>
        <v>6442.4626559999997</v>
      </c>
      <c r="C24" s="15">
        <f>C22*0.202</f>
        <v>536.97204288</v>
      </c>
      <c r="D24" s="15">
        <f>C24/B13</f>
        <v>0.78734903648093846</v>
      </c>
    </row>
    <row r="25" spans="1:4">
      <c r="A25" s="6" t="s">
        <v>38</v>
      </c>
      <c r="B25" s="16">
        <f>B26+B27+B28</f>
        <v>2281.7785536000001</v>
      </c>
      <c r="C25" s="18">
        <f>C26+C27+C28</f>
        <v>190.14821279999998</v>
      </c>
      <c r="D25" s="15">
        <f>C25/B13</f>
        <v>0.27880969618768325</v>
      </c>
    </row>
    <row r="26" spans="1:4">
      <c r="A26" s="17" t="s">
        <v>10</v>
      </c>
      <c r="B26" s="11">
        <f>0.013*6048*1.15*1.5*12</f>
        <v>1627.5167999999999</v>
      </c>
      <c r="C26" s="11">
        <f>0.013*6048*1.15*1.5</f>
        <v>135.62639999999999</v>
      </c>
      <c r="D26" s="15">
        <f>C26/B13</f>
        <v>0.1988656891495601</v>
      </c>
    </row>
    <row r="27" spans="1:4">
      <c r="A27" s="3" t="s">
        <v>4</v>
      </c>
      <c r="B27" s="11">
        <f>B26*0.202</f>
        <v>328.75839359999998</v>
      </c>
      <c r="C27" s="15">
        <f>C26*0.202</f>
        <v>27.396532799999999</v>
      </c>
      <c r="D27" s="15">
        <f>C27/B13</f>
        <v>4.0170869208211141E-2</v>
      </c>
    </row>
    <row r="28" spans="1:4">
      <c r="A28" s="3" t="s">
        <v>11</v>
      </c>
      <c r="B28" s="11">
        <f>B26*0.2</f>
        <v>325.50335999999999</v>
      </c>
      <c r="C28" s="15">
        <f>C26*0.2</f>
        <v>27.12528</v>
      </c>
      <c r="D28" s="15">
        <f>C28/B13</f>
        <v>3.9773137829912021E-2</v>
      </c>
    </row>
    <row r="29" spans="1:4">
      <c r="A29" s="7" t="s">
        <v>40</v>
      </c>
      <c r="B29" s="16">
        <f>(B18+B22+B26)*0.96</f>
        <v>61511.121100799988</v>
      </c>
      <c r="C29" s="18">
        <f>(C18+C22+C26)*0.96</f>
        <v>5100.8880383999995</v>
      </c>
      <c r="D29" s="18">
        <f>C29/B13</f>
        <v>7.4793079741935475</v>
      </c>
    </row>
    <row r="30" spans="1:4">
      <c r="A30" s="19" t="s">
        <v>12</v>
      </c>
      <c r="B30" s="16">
        <f>B17+B21+B25+B29</f>
        <v>151342.98754176</v>
      </c>
      <c r="C30" s="20">
        <f>C17+C21+C25+C29</f>
        <v>12555.626499359998</v>
      </c>
      <c r="D30" s="18">
        <f>C30/B13</f>
        <v>18.410009529853369</v>
      </c>
    </row>
    <row r="31" spans="1:4">
      <c r="A31" s="7" t="s">
        <v>29</v>
      </c>
      <c r="B31" s="16">
        <f>B30*0.05</f>
        <v>7567.1493770880006</v>
      </c>
      <c r="C31" s="18">
        <f>C30*0.05</f>
        <v>627.78132496799992</v>
      </c>
      <c r="D31" s="18">
        <f>C31/B13</f>
        <v>0.92050047649266853</v>
      </c>
    </row>
    <row r="32" spans="1:4">
      <c r="A32" s="7" t="s">
        <v>30</v>
      </c>
      <c r="B32" s="16">
        <f>B30+B31</f>
        <v>158910.136918848</v>
      </c>
      <c r="C32" s="18">
        <f>C30+C31</f>
        <v>13183.407824327998</v>
      </c>
      <c r="D32" s="18">
        <f>D30+D31</f>
        <v>19.330510006346039</v>
      </c>
    </row>
    <row r="33" spans="1:6">
      <c r="A33" s="7" t="s">
        <v>39</v>
      </c>
      <c r="B33" s="16">
        <f>B34+B35+B36</f>
        <v>39700.92</v>
      </c>
      <c r="C33" s="18">
        <f>C34+C35+C36</f>
        <v>3308.41</v>
      </c>
      <c r="D33" s="18">
        <f>C33/B13</f>
        <v>4.8510410557184747</v>
      </c>
    </row>
    <row r="34" spans="1:6">
      <c r="A34" s="3" t="s">
        <v>17</v>
      </c>
      <c r="B34" s="12">
        <v>25590.33</v>
      </c>
      <c r="C34" s="15">
        <f>B34/12</f>
        <v>2132.5275000000001</v>
      </c>
      <c r="D34" s="15">
        <f>C34/B13</f>
        <v>3.1268731671554253</v>
      </c>
    </row>
    <row r="35" spans="1:6">
      <c r="A35" s="3" t="s">
        <v>22</v>
      </c>
      <c r="B35" s="13">
        <v>4239.63</v>
      </c>
      <c r="C35" s="15">
        <f>B35/12</f>
        <v>353.30250000000001</v>
      </c>
      <c r="D35" s="15">
        <f>C35/B13</f>
        <v>0.51803885630498536</v>
      </c>
    </row>
    <row r="36" spans="1:6">
      <c r="A36" s="3" t="s">
        <v>23</v>
      </c>
      <c r="B36" s="13">
        <v>9870.9599999999991</v>
      </c>
      <c r="C36" s="15">
        <f>B36/12</f>
        <v>822.57999999999993</v>
      </c>
      <c r="D36" s="15">
        <f>C36/B13</f>
        <v>1.2061290322580644</v>
      </c>
    </row>
    <row r="37" spans="1:6">
      <c r="A37" s="6" t="s">
        <v>28</v>
      </c>
      <c r="B37" s="21">
        <f>B32+B33</f>
        <v>198611.05691884801</v>
      </c>
      <c r="C37" s="23">
        <f>C32+C33</f>
        <v>16491.817824327998</v>
      </c>
      <c r="D37" s="23">
        <f>D32+D33</f>
        <v>24.181551062064514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расчету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2014-03-06T06:11:04Z</cp:lastPrinted>
  <dcterms:created xsi:type="dcterms:W3CDTF">2013-02-11T11:41:49Z</dcterms:created>
  <dcterms:modified xsi:type="dcterms:W3CDTF">2015-05-12T17:25:03Z</dcterms:modified>
</cp:coreProperties>
</file>