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 iterate="1"/>
</workbook>
</file>

<file path=xl/calcChain.xml><?xml version="1.0" encoding="utf-8"?>
<calcChain xmlns="http://schemas.openxmlformats.org/spreadsheetml/2006/main">
  <c r="B34" i="4"/>
  <c r="C22"/>
  <c r="C29"/>
  <c r="B29"/>
  <c r="B33"/>
  <c r="B35"/>
  <c r="D35" s="1"/>
  <c r="D26"/>
  <c r="C26"/>
  <c r="C28" s="1"/>
  <c r="D28" s="1"/>
  <c r="B26"/>
  <c r="B28" s="1"/>
  <c r="D22"/>
  <c r="C24"/>
  <c r="D24" s="1"/>
  <c r="B22"/>
  <c r="B24" s="1"/>
  <c r="D18"/>
  <c r="C18"/>
  <c r="D29" s="1"/>
  <c r="B18"/>
  <c r="C34" l="1"/>
  <c r="C33" s="1"/>
  <c r="D34"/>
  <c r="D33"/>
  <c r="B19"/>
  <c r="B20"/>
  <c r="B23"/>
  <c r="B21" s="1"/>
  <c r="B27"/>
  <c r="B25" s="1"/>
  <c r="C19"/>
  <c r="C20"/>
  <c r="D20" s="1"/>
  <c r="C23"/>
  <c r="C27"/>
  <c r="D23" l="1"/>
  <c r="C21"/>
  <c r="D21" s="1"/>
  <c r="D27"/>
  <c r="C25"/>
  <c r="D25" s="1"/>
  <c r="D19"/>
  <c r="C17"/>
  <c r="B17"/>
  <c r="B30" s="1"/>
  <c r="B31" s="1"/>
  <c r="B32" l="1"/>
  <c r="B36" s="1"/>
  <c r="D17"/>
  <c r="C30"/>
  <c r="C31" s="1"/>
  <c r="D30" l="1"/>
  <c r="D31"/>
  <c r="D32" l="1"/>
  <c r="D36" s="1"/>
  <c r="C32"/>
  <c r="C36" s="1"/>
</calcChain>
</file>

<file path=xl/sharedStrings.xml><?xml version="1.0" encoding="utf-8"?>
<sst xmlns="http://schemas.openxmlformats.org/spreadsheetml/2006/main" count="44" uniqueCount="41">
  <si>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</si>
  <si>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</si>
  <si>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</si>
  <si>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</si>
  <si>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</si>
  <si>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</si>
  <si>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</si>
  <si>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</si>
  <si>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</si>
  <si>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</si>
  <si>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</si>
  <si>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</si>
  <si>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</si>
  <si>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</si>
  <si>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</si>
  <si>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</si>
  <si>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</si>
  <si>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</si>
  <si>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</si>
  <si>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</si>
  <si>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</si>
  <si>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</si>
  <si>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</si>
  <si>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</si>
  <si>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</si>
  <si>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</si>
  <si>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</si>
  <si>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</si>
  <si>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</si>
  <si>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</si>
  <si>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</si>
  <si>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</si>
  <si>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</si>
  <si>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</si>
  <si>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</si>
  <si>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</si>
  <si>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</si>
  <si>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</si>
  <si>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35 </t>
    </r>
    <r>
      <rPr>
        <sz val="11"/>
        <rFont val="Times New Roman"/>
        <family val="1"/>
        <charset val="204"/>
      </rPr>
      <t>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ул.Коллективная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</si>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</sst>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9" sqref="B9:B36"/>
    </sheetView>
  </sheetViews>
  <sheetFormatPr defaultRowHeight="15"/>
  <cols>
    <col min="1" max="1" width="58.85546875" customWidth="1"/>
    <col min="2" max="2" width="13.28515625" customWidth="1"/>
    <col min="3" max="3" width="13.7109375" customWidth="1"/>
    <col min="4" max="4" width="13.28515625" customWidth="1"/>
  </cols>
  <sheetData>
    <row r="1" spans="1:4">
      <c r="B1" s="3" t="s">
        <v>30</v>
      </c>
      <c r="C1" s="3"/>
      <c r="D1" s="3"/>
    </row>
    <row r="2" spans="1:4">
      <c r="B2" s="25" t="s">
        <v>31</v>
      </c>
      <c r="C2" s="25"/>
      <c r="D2" s="25"/>
    </row>
    <row r="3" spans="1:4">
      <c r="B3" s="3" t="s">
        <v>32</v>
      </c>
      <c r="C3" s="3"/>
      <c r="D3" s="3"/>
    </row>
    <row r="4" spans="1:4">
      <c r="B4" s="3" t="s">
        <v>33</v>
      </c>
      <c r="C4" s="3"/>
      <c r="D4" s="3"/>
    </row>
    <row r="5" spans="1:4">
      <c r="B5" s="22" t="s">
        <v>34</v>
      </c>
      <c r="C5" s="22"/>
      <c r="D5" s="22"/>
    </row>
    <row r="7" spans="1:4">
      <c r="A7" s="26" t="s">
        <v>38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40</v>
      </c>
      <c r="C9" s="32" t="s">
        <v>19</v>
      </c>
      <c r="D9" s="35" t="s">
        <v>20</v>
      </c>
    </row>
    <row r="10" spans="1:4">
      <c r="A10" s="28"/>
      <c r="B10" s="30"/>
      <c r="C10" s="33"/>
      <c r="D10" s="36"/>
    </row>
    <row r="11" spans="1:4">
      <c r="A11" s="28"/>
      <c r="B11" s="31"/>
      <c r="C11" s="34"/>
      <c r="D11" s="37"/>
    </row>
    <row r="12" spans="1:4">
      <c r="A12" s="24" t="s">
        <v>2</v>
      </c>
      <c r="B12" s="8"/>
      <c r="C12" s="12"/>
      <c r="D12" s="12"/>
    </row>
    <row r="13" spans="1:4">
      <c r="A13" s="2" t="s">
        <v>18</v>
      </c>
      <c r="B13" s="7">
        <v>145</v>
      </c>
      <c r="C13" s="12"/>
      <c r="D13" s="12"/>
    </row>
    <row r="14" spans="1:4">
      <c r="A14" s="2" t="s">
        <v>29</v>
      </c>
      <c r="B14" s="7">
        <v>1</v>
      </c>
      <c r="C14" s="12"/>
      <c r="D14" s="12"/>
    </row>
    <row r="15" spans="1:4">
      <c r="A15" s="2" t="s">
        <v>1</v>
      </c>
      <c r="B15" s="7">
        <v>1959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3" customHeight="1">
      <c r="A17" s="5" t="s">
        <v>7</v>
      </c>
      <c r="B17" s="14">
        <f>B18+B19+B20</f>
        <v>8881.384216319997</v>
      </c>
      <c r="C17" s="16">
        <f>C18+C19+C20</f>
        <v>740.11535135999986</v>
      </c>
      <c r="D17" s="13">
        <f>C17/B13</f>
        <v>5.1042438024827579</v>
      </c>
    </row>
    <row r="18" spans="1:4" ht="30.75" customHeight="1">
      <c r="A18" s="15" t="s">
        <v>8</v>
      </c>
      <c r="B18" s="23">
        <f>0.022*6048*1.5*1.15*2.3*12</f>
        <v>6334.7961599999981</v>
      </c>
      <c r="C18" s="23">
        <f>0.022*6048*1.5*1.15*2.3</f>
        <v>527.89967999999988</v>
      </c>
      <c r="D18" s="13">
        <f>C18/B13</f>
        <v>3.6406874482758611</v>
      </c>
    </row>
    <row r="19" spans="1:4">
      <c r="A19" s="2" t="s">
        <v>4</v>
      </c>
      <c r="B19" s="10">
        <f>B18*0.202</f>
        <v>1279.6288243199997</v>
      </c>
      <c r="C19" s="13">
        <f>C18*0.202</f>
        <v>106.63573535999998</v>
      </c>
      <c r="D19" s="13">
        <f>C19/B13</f>
        <v>0.73541886455172401</v>
      </c>
    </row>
    <row r="20" spans="1:4">
      <c r="A20" s="2" t="s">
        <v>5</v>
      </c>
      <c r="B20" s="10">
        <f>B18*0.2</f>
        <v>1266.9592319999997</v>
      </c>
      <c r="C20" s="13">
        <f>C18*0.2</f>
        <v>105.57993599999998</v>
      </c>
      <c r="D20" s="13">
        <f>C20/B13</f>
        <v>0.72813748965517222</v>
      </c>
    </row>
    <row r="21" spans="1:4" ht="32.25" customHeight="1">
      <c r="A21" s="5" t="s">
        <v>6</v>
      </c>
      <c r="B21" s="14">
        <f>B22+B23+B24</f>
        <v>6862.8878035199978</v>
      </c>
      <c r="C21" s="16">
        <f>C22+C23+C24</f>
        <v>605.54892383999982</v>
      </c>
      <c r="D21" s="13">
        <f>C21/B13</f>
        <v>4.1761994747586195</v>
      </c>
    </row>
    <row r="22" spans="1:4" ht="31.5" customHeight="1">
      <c r="A22" s="15" t="s">
        <v>9</v>
      </c>
      <c r="B22" s="23">
        <f>(0.017*6048*1.5*2.3*1.15*12)</f>
        <v>4895.0697599999985</v>
      </c>
      <c r="C22" s="23">
        <f>(0.018*6048*1.5*2.3*1.15)</f>
        <v>431.91791999999992</v>
      </c>
      <c r="D22" s="13">
        <f>C22/B13</f>
        <v>2.9787442758620686</v>
      </c>
    </row>
    <row r="23" spans="1:4">
      <c r="A23" s="2" t="s">
        <v>4</v>
      </c>
      <c r="B23" s="10">
        <f>B22*0.202</f>
        <v>988.80409151999982</v>
      </c>
      <c r="C23" s="13">
        <f>C22*0.202</f>
        <v>87.247419839999992</v>
      </c>
      <c r="D23" s="13">
        <f>C23/B13</f>
        <v>0.60170634372413789</v>
      </c>
    </row>
    <row r="24" spans="1:4">
      <c r="A24" s="2" t="s">
        <v>5</v>
      </c>
      <c r="B24" s="10">
        <f>B22*0.2</f>
        <v>979.01395199999979</v>
      </c>
      <c r="C24" s="13">
        <f>C22*0.2</f>
        <v>86.383583999999985</v>
      </c>
      <c r="D24" s="13">
        <f>C24/B13</f>
        <v>0.59574885517241372</v>
      </c>
    </row>
    <row r="25" spans="1:4" ht="32.25" customHeight="1">
      <c r="A25" s="5" t="s">
        <v>35</v>
      </c>
      <c r="B25" s="14">
        <f>B26+B27+B28</f>
        <v>1755.2142720000002</v>
      </c>
      <c r="C25" s="16">
        <f>C26+C27+C28</f>
        <v>146.26785599999999</v>
      </c>
      <c r="D25" s="13">
        <f>C25/B13</f>
        <v>1.0087438344827586</v>
      </c>
    </row>
    <row r="26" spans="1:4" ht="31.5" customHeight="1">
      <c r="A26" s="15" t="s">
        <v>10</v>
      </c>
      <c r="B26" s="10">
        <f>0.01*6048*1.15*1.5*12</f>
        <v>1251.9359999999999</v>
      </c>
      <c r="C26" s="10">
        <f>0.01*6048*1.15*1.5</f>
        <v>104.32799999999999</v>
      </c>
      <c r="D26" s="13">
        <f>C26/B13</f>
        <v>0.71950344827586199</v>
      </c>
    </row>
    <row r="27" spans="1:4">
      <c r="A27" s="2" t="s">
        <v>4</v>
      </c>
      <c r="B27" s="10">
        <f>B26*0.202</f>
        <v>252.89107200000001</v>
      </c>
      <c r="C27" s="13">
        <f>C26*0.202</f>
        <v>21.074255999999998</v>
      </c>
      <c r="D27" s="13">
        <f>C27/B13</f>
        <v>0.14533969655172413</v>
      </c>
    </row>
    <row r="28" spans="1:4">
      <c r="A28" s="2" t="s">
        <v>11</v>
      </c>
      <c r="B28" s="10">
        <f>B26*0.2</f>
        <v>250.38720000000001</v>
      </c>
      <c r="C28" s="13">
        <f>C26*0.2</f>
        <v>20.865600000000001</v>
      </c>
      <c r="D28" s="13">
        <f>C28/B13</f>
        <v>0.14390068965517241</v>
      </c>
    </row>
    <row r="29" spans="1:4">
      <c r="A29" s="6" t="s">
        <v>37</v>
      </c>
      <c r="B29" s="14">
        <f>(B18+B22+B26)*1.1</f>
        <v>13729.982111999998</v>
      </c>
      <c r="C29" s="16">
        <f>(C18+C22+C26)*1.1</f>
        <v>1170.56016</v>
      </c>
      <c r="D29" s="16">
        <f>C29/B13</f>
        <v>8.0728286896551715</v>
      </c>
    </row>
    <row r="30" spans="1:4">
      <c r="A30" s="17" t="s">
        <v>12</v>
      </c>
      <c r="B30" s="14">
        <f>B17+B21+B25+B29</f>
        <v>31229.468403839994</v>
      </c>
      <c r="C30" s="18">
        <f>C17+C21+C25+C29</f>
        <v>2662.4922911999997</v>
      </c>
      <c r="D30" s="16">
        <f>C30/B13</f>
        <v>18.362015801379307</v>
      </c>
    </row>
    <row r="31" spans="1:4">
      <c r="A31" s="6" t="s">
        <v>26</v>
      </c>
      <c r="B31" s="14">
        <f>B30*0.1</f>
        <v>3122.9468403839996</v>
      </c>
      <c r="C31" s="16">
        <f>C30*0.1</f>
        <v>266.24922912</v>
      </c>
      <c r="D31" s="16">
        <f>C31/B13</f>
        <v>1.836201580137931</v>
      </c>
    </row>
    <row r="32" spans="1:4">
      <c r="A32" s="6" t="s">
        <v>27</v>
      </c>
      <c r="B32" s="14">
        <f>B30+B31</f>
        <v>34352.415244223994</v>
      </c>
      <c r="C32" s="16">
        <f>C30+C31</f>
        <v>2928.7415203199998</v>
      </c>
      <c r="D32" s="16">
        <f>D30+D31</f>
        <v>20.198217381517239</v>
      </c>
    </row>
    <row r="33" spans="1:6">
      <c r="A33" s="6" t="s">
        <v>36</v>
      </c>
      <c r="B33" s="14">
        <f>B34+B35</f>
        <v>4814.54846</v>
      </c>
      <c r="C33" s="16">
        <f>C34+C35</f>
        <v>615.41666666666663</v>
      </c>
      <c r="D33" s="16">
        <f>C33/B13</f>
        <v>4.2442528735632186</v>
      </c>
    </row>
    <row r="34" spans="1:6">
      <c r="A34" s="2" t="s">
        <v>17</v>
      </c>
      <c r="B34" s="11">
        <f>2350*1.1</f>
        <v>2585</v>
      </c>
      <c r="C34" s="13">
        <f>B34/12</f>
        <v>215.41666666666666</v>
      </c>
      <c r="D34" s="13">
        <f>C34/B13</f>
        <v>1.485632183908046</v>
      </c>
    </row>
    <row r="35" spans="1:6">
      <c r="A35" s="2" t="s">
        <v>21</v>
      </c>
      <c r="B35" s="11">
        <f>2001.39*1.114</f>
        <v>2229.5484600000004</v>
      </c>
      <c r="C35" s="13">
        <v>400</v>
      </c>
      <c r="D35" s="13">
        <f>C35/B13</f>
        <v>2.7586206896551726</v>
      </c>
    </row>
    <row r="36" spans="1:6" ht="17.25" customHeight="1">
      <c r="A36" s="5" t="s">
        <v>25</v>
      </c>
      <c r="B36" s="19">
        <f>B32+B33</f>
        <v>39166.963704223992</v>
      </c>
      <c r="C36" s="21">
        <f>C32+C33</f>
        <v>3544.1581869866664</v>
      </c>
      <c r="D36" s="21">
        <f>D32+D33</f>
        <v>24.442470255080458</v>
      </c>
      <c r="F36">
        <v>24.44</v>
      </c>
    </row>
    <row r="37" spans="1:6">
      <c r="A37" s="4" t="s">
        <v>28</v>
      </c>
      <c r="B37" s="4"/>
    </row>
    <row r="38" spans="1:6">
      <c r="A38" s="4" t="s">
        <v>13</v>
      </c>
      <c r="B38" s="4"/>
    </row>
    <row r="39" spans="1:6">
      <c r="A39" s="4" t="s">
        <v>14</v>
      </c>
      <c r="B39" s="4"/>
    </row>
    <row r="40" spans="1:6">
      <c r="A40" s="4" t="s">
        <v>39</v>
      </c>
      <c r="B40" s="4"/>
    </row>
    <row r="41" spans="1:6">
      <c r="A41" s="4" t="s">
        <v>15</v>
      </c>
      <c r="B41" s="4"/>
    </row>
    <row r="42" spans="1:6">
      <c r="A42" s="4" t="s">
        <v>16</v>
      </c>
      <c r="B42" s="4"/>
    </row>
    <row r="43" spans="1:6">
      <c r="A43" s="20" t="s">
        <v>23</v>
      </c>
      <c r="B43" s="20"/>
      <c r="C43" s="20"/>
      <c r="D43" s="20"/>
    </row>
    <row r="44" spans="1:6">
      <c r="A44" s="4" t="s">
        <v>22</v>
      </c>
      <c r="B44" s="3"/>
    </row>
    <row r="45" spans="1:6">
      <c r="A45" s="4"/>
      <c r="B45" s="3"/>
    </row>
    <row r="46" spans="1:6">
      <c r="A46" s="4"/>
      <c r="B46" s="3"/>
    </row>
    <row r="47" spans="1:6">
      <c r="A47" s="4"/>
      <c r="B47" s="3"/>
    </row>
    <row r="48" spans="1:6">
      <c r="A48" s="25" t="s">
        <v>24</v>
      </c>
      <c r="B48" s="25"/>
      <c r="C48" s="25"/>
      <c r="D48" s="25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2017-03-22T10:37:19Z</cp:lastPrinted>
  <dcterms:created xsi:type="dcterms:W3CDTF">2013-02-11T11:41:49Z</dcterms:created>
  <dcterms:modified xsi:type="dcterms:W3CDTF">2017-04-04T12:02:08Z</dcterms:modified>
</cp:coreProperties>
</file>