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37" i="1"/>
  <c r="C26"/>
  <c r="B26"/>
  <c r="C22"/>
  <c r="B22"/>
  <c r="C18"/>
  <c r="B18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<sst xmlns="http://schemas.openxmlformats.org/spreadsheetml/2006/main" count="45" uniqueCount="42">
  <si>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</si>
  <si>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</si>
  <si>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</si>
  <si>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</si>
  <si>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</si>
  <si>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</si>
  <si>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</si>
  <si>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</si>
  <si>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</si>
  <si>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</si>
  <si>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</si>
  <si>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</si>
  <si>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</si>
  <si>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</si>
  <si>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</si>
  <si>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</si>
  <si>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</si>
  <si>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</si>
  <si>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</si>
  <si>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</si>
  <si>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</si>
  <si>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</si>
  <si>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</si>
  <si>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</si>
  <si>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</si>
  <si>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</si>
  <si>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</si>
  <si>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</si>
  <si>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</si>
  <si>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</si>
  <si>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</si>
  <si>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</si>
  <si>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</si>
  <si>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</si>
  <si>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</si>
  <si>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</si>
  <si>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</si>
  <si>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</si>
  <si>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</si>
  <si>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</si>
  <si>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</si>
  <si>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12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ул.Калинина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</si>
</sst>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F1" sqref="F1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644.4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1964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38351.4318432</v>
      </c>
      <c r="C17" s="18">
        <f>C18+C19+C20</f>
        <v>3195.9526536000003</v>
      </c>
      <c r="D17" s="15">
        <f>C17/B13</f>
        <v>4.9595789162011181</v>
      </c>
    </row>
    <row r="18" spans="1:4" ht="30">
      <c r="A18" s="17" t="s">
        <v>8</v>
      </c>
      <c r="B18" s="11">
        <f>0.095*6048*1.5*1.15*2.3*12</f>
        <v>27354.801599999999</v>
      </c>
      <c r="C18" s="11">
        <f>0.095*6048*1.5*1.15*2.3</f>
        <v>2279.5668000000001</v>
      </c>
      <c r="D18" s="15">
        <f>C18/B13</f>
        <v>3.5375027932960896</v>
      </c>
    </row>
    <row r="19" spans="1:4">
      <c r="A19" s="3" t="s">
        <v>4</v>
      </c>
      <c r="B19" s="11">
        <f>B18*0.202</f>
        <v>5525.6699232000001</v>
      </c>
      <c r="C19" s="15">
        <f>C18*0.202</f>
        <v>460.47249360000006</v>
      </c>
      <c r="D19" s="15">
        <f>C19/B13</f>
        <v>0.71457556424581015</v>
      </c>
    </row>
    <row r="20" spans="1:4">
      <c r="A20" s="3" t="s">
        <v>5</v>
      </c>
      <c r="B20" s="11">
        <f>B18*0.2</f>
        <v>5470.9603200000001</v>
      </c>
      <c r="C20" s="15">
        <f>C18*0.2</f>
        <v>455.91336000000001</v>
      </c>
      <c r="D20" s="15">
        <f>C20/B13</f>
        <v>0.7075005586592179</v>
      </c>
    </row>
    <row r="21" spans="1:4" ht="29.25">
      <c r="A21" s="6" t="s">
        <v>6</v>
      </c>
      <c r="B21" s="16">
        <f>B22+B23+B24</f>
        <v>40685.866824959987</v>
      </c>
      <c r="C21" s="18">
        <f>C22+C23+C24</f>
        <v>3395.325548159999</v>
      </c>
      <c r="D21" s="15">
        <f>C21/B13</f>
        <v>5.2689719865921774</v>
      </c>
    </row>
    <row r="22" spans="1:4" ht="30">
      <c r="A22" s="17" t="s">
        <v>9</v>
      </c>
      <c r="B22" s="11">
        <f>(0.091*6048*1.5*2.3*1.15*12)+(0.009*6048*1.5*2.5*1.15*12)</f>
        <v>29019.876479999992</v>
      </c>
      <c r="C22" s="11">
        <f>(0.091*6048*1.5*2.3*1.15)+(0.009*6048*1.5*2.5*1.15)</f>
        <v>2418.3230399999993</v>
      </c>
      <c r="D22" s="15">
        <f>C22/B13</f>
        <v>3.7528290502793284</v>
      </c>
    </row>
    <row r="23" spans="1:4">
      <c r="A23" s="3" t="s">
        <v>4</v>
      </c>
      <c r="B23" s="11">
        <f>B22*0.202</f>
        <v>5862.0150489599991</v>
      </c>
      <c r="C23" s="15">
        <f>C22*0.202</f>
        <v>488.50125407999991</v>
      </c>
      <c r="D23" s="15">
        <f>C23/B13</f>
        <v>0.75807146815642446</v>
      </c>
    </row>
    <row r="24" spans="1:4">
      <c r="A24" s="3" t="s">
        <v>5</v>
      </c>
      <c r="B24" s="11">
        <f>B22*0.2</f>
        <v>5803.9752959999987</v>
      </c>
      <c r="C24" s="15">
        <f>C22*0.202</f>
        <v>488.50125407999991</v>
      </c>
      <c r="D24" s="15">
        <f>C24/B13</f>
        <v>0.75807146815642446</v>
      </c>
    </row>
    <row r="25" spans="1:4">
      <c r="A25" s="6" t="s">
        <v>38</v>
      </c>
      <c r="B25" s="16">
        <f>B26+B27+B28</f>
        <v>1755.2142720000002</v>
      </c>
      <c r="C25" s="18">
        <f>C26+C27+C28</f>
        <v>146.26785599999999</v>
      </c>
      <c r="D25" s="15">
        <f>C25/B13</f>
        <v>0.22698301675977653</v>
      </c>
    </row>
    <row r="26" spans="1:4">
      <c r="A26" s="17" t="s">
        <v>10</v>
      </c>
      <c r="B26" s="11">
        <f>0.01*6048*1.15*1.5*12</f>
        <v>1251.9359999999999</v>
      </c>
      <c r="C26" s="11">
        <f>0.01*6048*1.15*1.5</f>
        <v>104.32799999999999</v>
      </c>
      <c r="D26" s="15">
        <f>C26/B13</f>
        <v>0.1618994413407821</v>
      </c>
    </row>
    <row r="27" spans="1:4">
      <c r="A27" s="3" t="s">
        <v>4</v>
      </c>
      <c r="B27" s="11">
        <f>B26*0.202</f>
        <v>252.89107200000001</v>
      </c>
      <c r="C27" s="15">
        <f>C26*0.202</f>
        <v>21.074255999999998</v>
      </c>
      <c r="D27" s="15">
        <f>C27/B13</f>
        <v>3.270368715083799E-2</v>
      </c>
    </row>
    <row r="28" spans="1:4">
      <c r="A28" s="3" t="s">
        <v>11</v>
      </c>
      <c r="B28" s="11">
        <f>B26*0.2</f>
        <v>250.38720000000001</v>
      </c>
      <c r="C28" s="15">
        <f>C26*0.2</f>
        <v>20.865600000000001</v>
      </c>
      <c r="D28" s="15">
        <f>C28/B13</f>
        <v>3.2379888268156423E-2</v>
      </c>
    </row>
    <row r="29" spans="1:4">
      <c r="A29" s="7" t="s">
        <v>40</v>
      </c>
      <c r="B29" s="16">
        <f>(B18+B22+B26)*0.96</f>
        <v>55321.549516799991</v>
      </c>
      <c r="C29" s="18">
        <f>(C18+C22+C26)*0.96</f>
        <v>4610.1291264000001</v>
      </c>
      <c r="D29" s="18">
        <f>C29/B13</f>
        <v>7.1541420335195536</v>
      </c>
    </row>
    <row r="30" spans="1:4">
      <c r="A30" s="19" t="s">
        <v>12</v>
      </c>
      <c r="B30" s="16">
        <f>B17+B21+B25+B29</f>
        <v>136114.06245695997</v>
      </c>
      <c r="C30" s="20">
        <f>C17+C21+C25+C29</f>
        <v>11347.67518416</v>
      </c>
      <c r="D30" s="18">
        <f>C30/B13</f>
        <v>17.609675953072625</v>
      </c>
    </row>
    <row r="31" spans="1:4">
      <c r="A31" s="7" t="s">
        <v>29</v>
      </c>
      <c r="B31" s="16">
        <f>B30*0.05</f>
        <v>6805.7031228479991</v>
      </c>
      <c r="C31" s="18">
        <f>C30*0.05</f>
        <v>567.38375920800001</v>
      </c>
      <c r="D31" s="18">
        <f>C31/B13</f>
        <v>0.88048379765363138</v>
      </c>
    </row>
    <row r="32" spans="1:4">
      <c r="A32" s="7" t="s">
        <v>30</v>
      </c>
      <c r="B32" s="16">
        <f>B30+B31</f>
        <v>142919.76557980798</v>
      </c>
      <c r="C32" s="18">
        <f>C30+C31</f>
        <v>11915.058943368</v>
      </c>
      <c r="D32" s="18">
        <f>D30+D31</f>
        <v>18.490159750726257</v>
      </c>
    </row>
    <row r="33" spans="1:6">
      <c r="A33" s="7" t="s">
        <v>39</v>
      </c>
      <c r="B33" s="16">
        <f>B34+B35+B36</f>
        <v>35158.31</v>
      </c>
      <c r="C33" s="18">
        <f>C34+C35+C36</f>
        <v>2929.8591666666666</v>
      </c>
      <c r="D33" s="18">
        <f>C33/B13</f>
        <v>4.5466467515001039</v>
      </c>
    </row>
    <row r="34" spans="1:6">
      <c r="A34" s="3" t="s">
        <v>17</v>
      </c>
      <c r="B34" s="12">
        <v>22089.3</v>
      </c>
      <c r="C34" s="15">
        <f>B34/12</f>
        <v>1840.7749999999999</v>
      </c>
      <c r="D34" s="15">
        <f>C34/B13</f>
        <v>2.8565720049658596</v>
      </c>
    </row>
    <row r="35" spans="1:6">
      <c r="A35" s="3" t="s">
        <v>22</v>
      </c>
      <c r="B35" s="13">
        <v>4005.89</v>
      </c>
      <c r="C35" s="15">
        <f>B35/12</f>
        <v>333.82416666666666</v>
      </c>
      <c r="D35" s="15">
        <f>C35/B13</f>
        <v>0.51803874405131389</v>
      </c>
    </row>
    <row r="36" spans="1:6">
      <c r="A36" s="3" t="s">
        <v>23</v>
      </c>
      <c r="B36" s="13">
        <v>9063.1200000000008</v>
      </c>
      <c r="C36" s="15">
        <f>B36/12</f>
        <v>755.2600000000001</v>
      </c>
      <c r="D36" s="15">
        <f>C36/B13</f>
        <v>1.1720360024829302</v>
      </c>
    </row>
    <row r="37" spans="1:6">
      <c r="A37" s="6" t="s">
        <v>28</v>
      </c>
      <c r="B37" s="21">
        <f>B32+B33</f>
        <v>178078.07557980798</v>
      </c>
      <c r="C37" s="23">
        <f>C32+C33</f>
        <v>14844.918110034667</v>
      </c>
      <c r="D37" s="23">
        <f>D32+D33</f>
        <v>23.036806502226362</v>
      </c>
      <c r="F37">
        <f>B37/12</f>
        <v>14839.839631650664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расчету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2014-03-04T12:17:51Z</cp:lastPrinted>
  <dcterms:created xsi:type="dcterms:W3CDTF">2013-02-11T11:41:49Z</dcterms:created>
  <dcterms:modified xsi:type="dcterms:W3CDTF">2015-05-12T17:41:52Z</dcterms:modified>
</cp:coreProperties>
</file>