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D39" i="4"/>
  <c r="C37"/>
  <c r="D37" s="1"/>
  <c r="B36"/>
  <c r="C36" s="1"/>
  <c r="D36" s="1"/>
  <c r="B35"/>
  <c r="C35" s="1"/>
  <c r="B34"/>
  <c r="C27"/>
  <c r="C29" s="1"/>
  <c r="D29" s="1"/>
  <c r="B27"/>
  <c r="B29" s="1"/>
  <c r="C23"/>
  <c r="C25" s="1"/>
  <c r="D25" s="1"/>
  <c r="B23"/>
  <c r="B24" s="1"/>
  <c r="C19"/>
  <c r="B19"/>
  <c r="B21" s="1"/>
  <c r="C30" l="1"/>
  <c r="D30" s="1"/>
  <c r="C34"/>
  <c r="D34" s="1"/>
  <c r="D35"/>
  <c r="B20"/>
  <c r="B18" s="1"/>
  <c r="B25"/>
  <c r="B22" s="1"/>
  <c r="B28"/>
  <c r="B26" s="1"/>
  <c r="B30"/>
  <c r="D19"/>
  <c r="D23"/>
  <c r="D27"/>
  <c r="C20"/>
  <c r="D20" s="1"/>
  <c r="C21"/>
  <c r="D21" s="1"/>
  <c r="C24"/>
  <c r="C28"/>
  <c r="B31" l="1"/>
  <c r="C26"/>
  <c r="D26" s="1"/>
  <c r="D28"/>
  <c r="C22"/>
  <c r="D22" s="1"/>
  <c r="D24"/>
  <c r="C18"/>
  <c r="B32" l="1"/>
  <c r="B33" s="1"/>
  <c r="B38" s="1"/>
  <c r="C31"/>
  <c r="D18"/>
  <c r="C32" l="1"/>
  <c r="D32" s="1"/>
  <c r="D31"/>
  <c r="C33" l="1"/>
  <c r="C38" s="1"/>
  <c r="D33"/>
  <c r="D38" s="1"/>
</calcChain>
</file>

<file path=xl/sharedStrings.xml><?xml version="1.0" encoding="utf-8"?>
<sst xmlns="http://schemas.openxmlformats.org/spreadsheetml/2006/main" count="48" uniqueCount="45">
  <si>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</si>
  <si>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</si>
  <si>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</si>
  <si>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</si>
  <si>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</si>
  <si>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</si>
  <si>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</si>
  <si>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</si>
  <si>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</si>
  <si>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</si>
  <si>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</si>
  <si>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</si>
  <si>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</si>
  <si>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</si>
  <si>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</si>
  <si>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</si>
  <si>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</si>
  <si>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</si>
  <si>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</si>
  <si>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</si>
  <si>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</si>
  <si>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</si>
  <si>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</si>
  <si>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</si>
  <si>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</si>
  <si>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</si>
  <si>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</si>
  <si>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</si>
  <si>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</si>
  <si>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</si>
  <si>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</si>
  <si>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</si>
  <si>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</si>
  <si>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</si>
  <si>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</si>
  <si>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</si>
  <si>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</si>
  <si>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</si>
  <si>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64а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ул.1-я Набережная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</si>
  <si>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Общая жилая площадь,м2 по ООО "ГИРЦ"</t>
  </si>
  <si>
    <t xml:space="preserve">Общая полезная площадь,м2 </t>
  </si>
  <si>
    <t>Сложившийся тариф с жилой площади</t>
  </si>
  <si>
    <t>Сложившийся тариф с полезной площади</t>
  </si>
  <si>
    <t>КАЛЬКУЛЯЦИЮ ПРИМЕНЯТЬ  СДЕЛАННУЮ ДЛЯ КАП.РЕМОНТА !!!</t>
  </si>
  <si>
    <t>2016-2017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</si>
</sst>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B9" sqref="B9:B38"/>
    </sheetView>
  </sheetViews>
  <sheetFormatPr defaultRowHeight="15"/>
  <cols>
    <col min="1" max="1" width="57.28515625" customWidth="1"/>
    <col min="2" max="2" width="12.85546875" customWidth="1"/>
    <col min="3" max="3" width="11.85546875" customWidth="1"/>
    <col min="4" max="4" width="16.5703125" customWidth="1"/>
  </cols>
  <sheetData>
    <row r="1" spans="1:4">
      <c r="B1" s="3" t="s">
        <v>30</v>
      </c>
      <c r="C1" s="3"/>
      <c r="D1" s="3"/>
    </row>
    <row r="2" spans="1:4">
      <c r="B2" s="28" t="s">
        <v>31</v>
      </c>
      <c r="C2" s="28"/>
      <c r="D2" s="28"/>
    </row>
    <row r="3" spans="1:4">
      <c r="B3" s="3" t="s">
        <v>32</v>
      </c>
      <c r="C3" s="3"/>
      <c r="D3" s="3"/>
    </row>
    <row r="4" spans="1:4">
      <c r="B4" s="3" t="s">
        <v>33</v>
      </c>
      <c r="C4" s="3"/>
      <c r="D4" s="3"/>
    </row>
    <row r="5" spans="1:4">
      <c r="B5" s="23" t="s">
        <v>34</v>
      </c>
      <c r="C5" s="23"/>
      <c r="D5" s="23"/>
    </row>
    <row r="7" spans="1:4">
      <c r="A7" s="29" t="s">
        <v>38</v>
      </c>
      <c r="B7" s="29"/>
      <c r="C7" s="29"/>
      <c r="D7" s="29"/>
    </row>
    <row r="8" spans="1:4">
      <c r="A8" s="30"/>
      <c r="B8" s="30"/>
      <c r="C8" s="30"/>
      <c r="D8" s="30"/>
    </row>
    <row r="9" spans="1:4">
      <c r="A9" s="31" t="s">
        <v>0</v>
      </c>
      <c r="B9" s="32" t="s">
        <v>44</v>
      </c>
      <c r="C9" s="35" t="s">
        <v>18</v>
      </c>
      <c r="D9" s="38" t="s">
        <v>19</v>
      </c>
    </row>
    <row r="10" spans="1:4">
      <c r="A10" s="31"/>
      <c r="B10" s="33"/>
      <c r="C10" s="36"/>
      <c r="D10" s="39"/>
    </row>
    <row r="11" spans="1:4">
      <c r="A11" s="31"/>
      <c r="B11" s="34"/>
      <c r="C11" s="37"/>
      <c r="D11" s="40"/>
    </row>
    <row r="12" spans="1:4">
      <c r="A12" s="25" t="s">
        <v>2</v>
      </c>
      <c r="B12" s="8"/>
      <c r="C12" s="13"/>
      <c r="D12" s="13"/>
    </row>
    <row r="13" spans="1:4">
      <c r="A13" s="2" t="s">
        <v>39</v>
      </c>
      <c r="B13" s="7">
        <v>106.2</v>
      </c>
      <c r="C13" s="13"/>
      <c r="D13" s="13"/>
    </row>
    <row r="14" spans="1:4">
      <c r="A14" s="2" t="s">
        <v>40</v>
      </c>
      <c r="B14" s="7">
        <v>194.8</v>
      </c>
      <c r="C14" s="13"/>
      <c r="D14" s="13"/>
    </row>
    <row r="15" spans="1:4">
      <c r="A15" s="2" t="s">
        <v>29</v>
      </c>
      <c r="B15" s="7">
        <v>1</v>
      </c>
      <c r="C15" s="13"/>
      <c r="D15" s="13"/>
    </row>
    <row r="16" spans="1:4">
      <c r="A16" s="2" t="s">
        <v>1</v>
      </c>
      <c r="B16" s="7">
        <v>1996</v>
      </c>
      <c r="C16" s="13"/>
      <c r="D16" s="13"/>
    </row>
    <row r="17" spans="1:4">
      <c r="A17" s="1" t="s">
        <v>3</v>
      </c>
      <c r="B17" s="9"/>
      <c r="C17" s="13"/>
      <c r="D17" s="13"/>
    </row>
    <row r="18" spans="1:4" ht="27.75" customHeight="1">
      <c r="A18" s="5" t="s">
        <v>7</v>
      </c>
      <c r="B18" s="15">
        <f>B19+B20+B21</f>
        <v>10092.482064</v>
      </c>
      <c r="C18" s="17">
        <f>C19+C20+C21</f>
        <v>841.04017199999998</v>
      </c>
      <c r="D18" s="14">
        <f>C18/B13</f>
        <v>7.9193989830508471</v>
      </c>
    </row>
    <row r="19" spans="1:4" ht="27.75" customHeight="1">
      <c r="A19" s="16" t="s">
        <v>8</v>
      </c>
      <c r="B19" s="24">
        <f>0.025*6048*1.5*1.15*2.3*12</f>
        <v>7198.6319999999996</v>
      </c>
      <c r="C19" s="24">
        <f>0.025*6048*1.5*1.15*2.3</f>
        <v>599.88599999999997</v>
      </c>
      <c r="D19" s="14">
        <f>C19/B13</f>
        <v>5.6486440677966101</v>
      </c>
    </row>
    <row r="20" spans="1:4">
      <c r="A20" s="2" t="s">
        <v>4</v>
      </c>
      <c r="B20" s="10">
        <f>B19*0.202</f>
        <v>1454.123664</v>
      </c>
      <c r="C20" s="14">
        <f>C19*0.202</f>
        <v>121.17697200000001</v>
      </c>
      <c r="D20" s="14">
        <f>C20/B13</f>
        <v>1.1410261016949153</v>
      </c>
    </row>
    <row r="21" spans="1:4">
      <c r="A21" s="2" t="s">
        <v>5</v>
      </c>
      <c r="B21" s="10">
        <f>B19*0.2</f>
        <v>1439.7264</v>
      </c>
      <c r="C21" s="14">
        <f>C19*0.2</f>
        <v>119.9772</v>
      </c>
      <c r="D21" s="14">
        <f>C21/B13</f>
        <v>1.129728813559322</v>
      </c>
    </row>
    <row r="22" spans="1:4" ht="28.5" customHeight="1">
      <c r="A22" s="5" t="s">
        <v>6</v>
      </c>
      <c r="B22" s="15">
        <f>B23+B24+B25</f>
        <v>8512.7892191999999</v>
      </c>
      <c r="C22" s="17">
        <f>C23+C24+C25</f>
        <v>709.39910159999988</v>
      </c>
      <c r="D22" s="14">
        <f>C22/B13</f>
        <v>6.6798408813559309</v>
      </c>
    </row>
    <row r="23" spans="1:4" ht="33.75" customHeight="1">
      <c r="A23" s="16" t="s">
        <v>9</v>
      </c>
      <c r="B23" s="24">
        <f>(0.02*6048*1.5*2.3*1.15*12)+(0.001*6048*1.5*2.5*1.15*12)</f>
        <v>6071.8895999999995</v>
      </c>
      <c r="C23" s="24">
        <f>(0.02*6048*1.5*2.3*1.15)+(0.001*6048*1.5*2.5*1.15)</f>
        <v>505.99079999999992</v>
      </c>
      <c r="D23" s="14">
        <f>C23/B13</f>
        <v>4.76450847457627</v>
      </c>
    </row>
    <row r="24" spans="1:4">
      <c r="A24" s="2" t="s">
        <v>4</v>
      </c>
      <c r="B24" s="10">
        <f>B23*0.202</f>
        <v>1226.5216992000001</v>
      </c>
      <c r="C24" s="14">
        <f>C23*0.202</f>
        <v>102.21014159999999</v>
      </c>
      <c r="D24" s="14">
        <f>C24/B13</f>
        <v>0.96243071186440665</v>
      </c>
    </row>
    <row r="25" spans="1:4">
      <c r="A25" s="2" t="s">
        <v>5</v>
      </c>
      <c r="B25" s="10">
        <f>B23*0.2</f>
        <v>1214.3779199999999</v>
      </c>
      <c r="C25" s="14">
        <f>C23*0.2</f>
        <v>101.19815999999999</v>
      </c>
      <c r="D25" s="14">
        <f>C25/B13</f>
        <v>0.95290169491525412</v>
      </c>
    </row>
    <row r="26" spans="1:4" ht="30.75" customHeight="1">
      <c r="A26" s="5" t="s">
        <v>35</v>
      </c>
      <c r="B26" s="15">
        <f>B27+B28+B29</f>
        <v>2457.2999807999995</v>
      </c>
      <c r="C26" s="17">
        <f>C27+C28+C29</f>
        <v>204.77499839999996</v>
      </c>
      <c r="D26" s="14">
        <f>C26/B13</f>
        <v>1.9282014915254233</v>
      </c>
    </row>
    <row r="27" spans="1:4" ht="27.75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1.3753220338983048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0.27781505084745761</v>
      </c>
    </row>
    <row r="29" spans="1:4">
      <c r="A29" s="2" t="s">
        <v>11</v>
      </c>
      <c r="B29" s="10">
        <f>B27*0.2</f>
        <v>350.54207999999994</v>
      </c>
      <c r="C29" s="14">
        <f>C27*0.2</f>
        <v>29.211839999999995</v>
      </c>
      <c r="D29" s="14">
        <f>C29/B13</f>
        <v>0.27506440677966099</v>
      </c>
    </row>
    <row r="30" spans="1:4">
      <c r="A30" s="6" t="s">
        <v>37</v>
      </c>
      <c r="B30" s="15">
        <f>(B19+B23+B27)*0.96</f>
        <v>14422.30272</v>
      </c>
      <c r="C30" s="17">
        <f>(C19+C23+C27)*0.96</f>
        <v>1201.8585599999999</v>
      </c>
      <c r="D30" s="17">
        <f>C30/B13</f>
        <v>11.316935593220338</v>
      </c>
    </row>
    <row r="31" spans="1:4">
      <c r="A31" s="18" t="s">
        <v>12</v>
      </c>
      <c r="B31" s="15">
        <f>B18+B22+B26+B30</f>
        <v>35484.873983999998</v>
      </c>
      <c r="C31" s="19">
        <f>C18+C22+C26+C30</f>
        <v>2957.0728319999998</v>
      </c>
      <c r="D31" s="17">
        <f>C31/B13</f>
        <v>27.84437694915254</v>
      </c>
    </row>
    <row r="32" spans="1:4">
      <c r="A32" s="6" t="s">
        <v>26</v>
      </c>
      <c r="B32" s="15">
        <f>B31*0.05</f>
        <v>1774.2436992</v>
      </c>
      <c r="C32" s="17">
        <f>C31*0.05</f>
        <v>147.8536416</v>
      </c>
      <c r="D32" s="17">
        <f>C32/B13</f>
        <v>1.3922188474576271</v>
      </c>
    </row>
    <row r="33" spans="1:4">
      <c r="A33" s="6" t="s">
        <v>27</v>
      </c>
      <c r="B33" s="15">
        <f>B31+B32</f>
        <v>37259.117683199998</v>
      </c>
      <c r="C33" s="17">
        <f>C31+C32</f>
        <v>3104.9264736</v>
      </c>
      <c r="D33" s="17">
        <f>D31+D32</f>
        <v>29.236595796610167</v>
      </c>
    </row>
    <row r="34" spans="1:4">
      <c r="A34" s="6" t="s">
        <v>36</v>
      </c>
      <c r="B34" s="15">
        <f>B35+B36+B37</f>
        <v>9344.6890000000003</v>
      </c>
      <c r="C34" s="17">
        <f>C35+C36+C37</f>
        <v>778.7240833333334</v>
      </c>
      <c r="D34" s="17">
        <f>C34/B13</f>
        <v>7.3326184871311995</v>
      </c>
    </row>
    <row r="35" spans="1:4">
      <c r="A35" s="2" t="s">
        <v>17</v>
      </c>
      <c r="B35" s="11">
        <f>4780*1.1</f>
        <v>5258</v>
      </c>
      <c r="C35" s="14">
        <f>B35/12</f>
        <v>438.16666666666669</v>
      </c>
      <c r="D35" s="14">
        <f>C35/B13</f>
        <v>4.1258631512868797</v>
      </c>
    </row>
    <row r="36" spans="1:4">
      <c r="A36" s="2" t="s">
        <v>20</v>
      </c>
      <c r="B36" s="12">
        <f>660.19*1.1</f>
        <v>726.20900000000017</v>
      </c>
      <c r="C36" s="14">
        <f>B36/12</f>
        <v>60.517416666666684</v>
      </c>
      <c r="D36" s="14">
        <f>C36/B13</f>
        <v>0.56984384808537369</v>
      </c>
    </row>
    <row r="37" spans="1:4">
      <c r="A37" s="2" t="s">
        <v>21</v>
      </c>
      <c r="B37" s="12">
        <v>3360.48</v>
      </c>
      <c r="C37" s="14">
        <f>B37/12</f>
        <v>280.04000000000002</v>
      </c>
      <c r="D37" s="14">
        <f>C37/B13</f>
        <v>2.6369114877589457</v>
      </c>
    </row>
    <row r="38" spans="1:4" ht="17.25" customHeight="1">
      <c r="A38" s="5" t="s">
        <v>41</v>
      </c>
      <c r="B38" s="20">
        <f>B33+B34</f>
        <v>46603.806683199997</v>
      </c>
      <c r="C38" s="22">
        <f>C33+C34</f>
        <v>3883.6505569333335</v>
      </c>
      <c r="D38" s="22">
        <f>D33+D34</f>
        <v>36.569214283741367</v>
      </c>
    </row>
    <row r="39" spans="1:4" ht="16.5" customHeight="1">
      <c r="A39" s="5" t="s">
        <v>42</v>
      </c>
      <c r="B39" s="20"/>
      <c r="C39" s="22">
        <v>3831.48</v>
      </c>
      <c r="D39" s="22">
        <f>C39/B14</f>
        <v>19.668788501026693</v>
      </c>
    </row>
    <row r="40" spans="1:4">
      <c r="A40" s="4" t="s">
        <v>28</v>
      </c>
      <c r="B40" s="4"/>
    </row>
    <row r="41" spans="1:4">
      <c r="A41" s="4" t="s">
        <v>13</v>
      </c>
      <c r="B41" s="4"/>
    </row>
    <row r="42" spans="1:4">
      <c r="A42" s="4" t="s">
        <v>14</v>
      </c>
      <c r="B42" s="4"/>
    </row>
    <row r="43" spans="1:4">
      <c r="A43" s="4" t="s">
        <v>22</v>
      </c>
      <c r="B43" s="4"/>
    </row>
    <row r="44" spans="1:4">
      <c r="A44" s="4" t="s">
        <v>15</v>
      </c>
      <c r="B44" s="4"/>
    </row>
    <row r="45" spans="1:4">
      <c r="A45" s="4" t="s">
        <v>16</v>
      </c>
      <c r="B45" s="4"/>
    </row>
    <row r="46" spans="1:4">
      <c r="A46" s="21" t="s">
        <v>24</v>
      </c>
      <c r="B46" s="21"/>
      <c r="C46" s="21"/>
      <c r="D46" s="21"/>
    </row>
    <row r="47" spans="1:4">
      <c r="A47" s="4" t="s">
        <v>23</v>
      </c>
      <c r="B47" s="3"/>
    </row>
    <row r="48" spans="1:4">
      <c r="A48" s="26" t="s">
        <v>43</v>
      </c>
      <c r="B48" s="27"/>
    </row>
    <row r="49" spans="1:4">
      <c r="A49" s="28" t="s">
        <v>25</v>
      </c>
      <c r="B49" s="28"/>
      <c r="C49" s="28"/>
      <c r="D49" s="28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2017-03-22T08:56:22Z</cp:lastPrinted>
  <dcterms:created xsi:type="dcterms:W3CDTF">2013-02-11T11:41:49Z</dcterms:created>
  <dcterms:modified xsi:type="dcterms:W3CDTF">2017-04-04T11:46:15Z</dcterms:modified>
</cp:coreProperties>
</file>