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4" i="4"/>
  <c r="C31"/>
  <c r="B31"/>
  <c r="C29"/>
  <c r="B29"/>
  <c r="B35"/>
  <c r="C36"/>
  <c r="D36" s="1"/>
  <c r="D35"/>
  <c r="C26"/>
  <c r="C28" s="1"/>
  <c r="D28" s="1"/>
  <c r="B26"/>
  <c r="B28" s="1"/>
  <c r="C22"/>
  <c r="C24" s="1"/>
  <c r="D24" s="1"/>
  <c r="B22"/>
  <c r="B24" s="1"/>
  <c r="C18"/>
  <c r="D29" s="1"/>
  <c r="B18"/>
  <c r="B33" l="1"/>
  <c r="C34"/>
  <c r="D34" s="1"/>
  <c r="B17"/>
  <c r="B19"/>
  <c r="B20"/>
  <c r="B23"/>
  <c r="B21" s="1"/>
  <c r="B27"/>
  <c r="B25" s="1"/>
  <c r="D18"/>
  <c r="D22"/>
  <c r="D26"/>
  <c r="C19"/>
  <c r="D19" s="1"/>
  <c r="C20"/>
  <c r="D20" s="1"/>
  <c r="C23"/>
  <c r="C27"/>
  <c r="C33" l="1"/>
  <c r="D33" s="1"/>
  <c r="C25"/>
  <c r="D25" s="1"/>
  <c r="D27"/>
  <c r="C17"/>
  <c r="B30"/>
  <c r="C21"/>
  <c r="D21" s="1"/>
  <c r="D23"/>
  <c r="B32" l="1"/>
  <c r="B37" s="1"/>
  <c r="C30"/>
  <c r="D17"/>
  <c r="D31" l="1"/>
  <c r="D30"/>
  <c r="C32" l="1"/>
  <c r="C37" s="1"/>
  <c r="D32"/>
  <c r="D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<sst xmlns="http://schemas.openxmlformats.org/spreadsheetml/2006/main" count="45" uniqueCount="42">
  <si>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</si>
  <si>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</si>
  <si>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</si>
  <si>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</si>
  <si>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</si>
  <si>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</si>
  <si>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</si>
  <si>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</si>
  <si>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</si>
  <si>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</si>
  <si>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</si>
  <si>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</si>
  <si>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</si>
  <si>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</si>
  <si>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</si>
  <si>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</si>
  <si>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</si>
  <si>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</si>
  <si>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</si>
  <si>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</si>
  <si>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</si>
  <si>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</si>
  <si>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</si>
  <si>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</si>
  <si>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</si>
  <si>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</si>
  <si>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</si>
  <si>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</si>
  <si>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</si>
  <si>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</si>
  <si>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</si>
  <si>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</si>
  <si>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</si>
  <si>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</si>
  <si>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</si>
  <si>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</si>
  <si>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</si>
  <si>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</si>
  <si>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</si>
  <si>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28 </t>
    </r>
    <r>
      <rPr>
        <sz val="11"/>
        <rFont val="Times New Roman"/>
        <family val="1"/>
        <charset val="204"/>
      </rPr>
      <t xml:space="preserve">по ул.Первомайская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</si>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</sst>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10" workbookViewId="0">
      <selection activeCell="B9" sqref="B9:B37"/>
    </sheetView>
  </sheetViews>
  <sheetFormatPr defaultRowHeight="15"/>
  <cols>
    <col min="1" max="1" width="61.28515625" customWidth="1"/>
    <col min="2" max="2" width="14.5703125" customWidth="1"/>
    <col min="4" max="4" width="13.570312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164.1</v>
      </c>
      <c r="C13" s="13"/>
      <c r="D13" s="13"/>
    </row>
    <row r="14" spans="1:4">
      <c r="A14" s="2" t="s">
        <v>30</v>
      </c>
      <c r="B14" s="7">
        <v>1</v>
      </c>
      <c r="C14" s="13"/>
      <c r="D14" s="13"/>
    </row>
    <row r="15" spans="1:4">
      <c r="A15" s="2" t="s">
        <v>1</v>
      </c>
      <c r="B15" s="7">
        <v>1936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2.25" customHeight="1">
      <c r="A17" s="5" t="s">
        <v>7</v>
      </c>
      <c r="B17" s="15">
        <f>B18+B19+B20</f>
        <v>10379.85145344</v>
      </c>
      <c r="C17" s="17">
        <f>C18+C19+C20</f>
        <v>864.98762111999986</v>
      </c>
      <c r="D17" s="14">
        <f>C17/B13</f>
        <v>5.2711006771480795</v>
      </c>
    </row>
    <row r="18" spans="1:4" ht="30.75" customHeight="1">
      <c r="A18" s="16" t="s">
        <v>8</v>
      </c>
      <c r="B18" s="24">
        <f>0.024*6048*1.5*1.15*2.3*12</f>
        <v>6910.6867199999997</v>
      </c>
      <c r="C18" s="24">
        <f>0.024*6048*1.5*1.15*2.3</f>
        <v>575.89055999999994</v>
      </c>
      <c r="D18" s="14">
        <f>C18/B13</f>
        <v>3.5093879341864715</v>
      </c>
    </row>
    <row r="19" spans="1:4">
      <c r="A19" s="2" t="s">
        <v>4</v>
      </c>
      <c r="B19" s="10">
        <f>B18*0.202</f>
        <v>1395.9587174400001</v>
      </c>
      <c r="C19" s="14">
        <f>C18*0.202</f>
        <v>116.32989311999999</v>
      </c>
      <c r="D19" s="14">
        <f>C19/B13</f>
        <v>0.70889636270566725</v>
      </c>
    </row>
    <row r="20" spans="1:4">
      <c r="A20" s="2" t="s">
        <v>5</v>
      </c>
      <c r="B20" s="10">
        <f>B18*0.3</f>
        <v>2073.2060159999996</v>
      </c>
      <c r="C20" s="14">
        <f>C18*0.3</f>
        <v>172.76716799999997</v>
      </c>
      <c r="D20" s="14">
        <f>C20/B13</f>
        <v>1.0528163802559414</v>
      </c>
    </row>
    <row r="21" spans="1:4" ht="33" customHeight="1">
      <c r="A21" s="5" t="s">
        <v>6</v>
      </c>
      <c r="B21" s="15">
        <f>B22+B23+B24</f>
        <v>10417.45961088</v>
      </c>
      <c r="C21" s="17">
        <f>C22+C23+C24</f>
        <v>868.12163423999982</v>
      </c>
      <c r="D21" s="14">
        <f>C21/B13</f>
        <v>5.2901988680073115</v>
      </c>
    </row>
    <row r="22" spans="1:4" ht="27.75" customHeight="1">
      <c r="A22" s="16" t="s">
        <v>9</v>
      </c>
      <c r="B22" s="24">
        <f>(0.023*6048*1.5*2.3*1.15*12)+(0.001*6048*1.5*2.5*1.15*12)</f>
        <v>6935.7254399999993</v>
      </c>
      <c r="C22" s="24">
        <f>(0.023*6048*1.5*2.3*1.15)+(0.001*6048*1.5*2.5*1.15)</f>
        <v>577.9771199999999</v>
      </c>
      <c r="D22" s="14">
        <f>C22/B13</f>
        <v>3.5221031078610596</v>
      </c>
    </row>
    <row r="23" spans="1:4">
      <c r="A23" s="2" t="s">
        <v>4</v>
      </c>
      <c r="B23" s="10">
        <f>B22*0.202</f>
        <v>1401.0165388799999</v>
      </c>
      <c r="C23" s="14">
        <f>C22*0.202</f>
        <v>116.75137823999999</v>
      </c>
      <c r="D23" s="14">
        <f>C23/B13</f>
        <v>0.71146482778793418</v>
      </c>
    </row>
    <row r="24" spans="1:4">
      <c r="A24" s="2" t="s">
        <v>5</v>
      </c>
      <c r="B24" s="10">
        <f>B22*0.3</f>
        <v>2080.7176319999999</v>
      </c>
      <c r="C24" s="14">
        <f>C22*0.3</f>
        <v>173.39313599999997</v>
      </c>
      <c r="D24" s="14">
        <f>C24/B13</f>
        <v>1.0566309323583178</v>
      </c>
    </row>
    <row r="25" spans="1:4" ht="27.75" customHeight="1">
      <c r="A25" s="5" t="s">
        <v>36</v>
      </c>
      <c r="B25" s="15">
        <f>B26+B27+B28</f>
        <v>1880.407872</v>
      </c>
      <c r="C25" s="17">
        <f>C26+C27+C28</f>
        <v>156.70065599999998</v>
      </c>
      <c r="D25" s="14">
        <f>C25/B13</f>
        <v>0.95490954296160868</v>
      </c>
    </row>
    <row r="26" spans="1:4" ht="30" customHeight="1">
      <c r="A26" s="16" t="s">
        <v>10</v>
      </c>
      <c r="B26" s="10">
        <f>0.01*6048*1.15*1.5*12</f>
        <v>1251.9359999999999</v>
      </c>
      <c r="C26" s="10">
        <f>0.01*6048*1.15*1.5</f>
        <v>104.32799999999999</v>
      </c>
      <c r="D26" s="14">
        <f>C26/B13</f>
        <v>0.63575868372943323</v>
      </c>
    </row>
    <row r="27" spans="1:4">
      <c r="A27" s="2" t="s">
        <v>4</v>
      </c>
      <c r="B27" s="10">
        <f>B26*0.202</f>
        <v>252.89107200000001</v>
      </c>
      <c r="C27" s="14">
        <f>C26*0.202</f>
        <v>21.074255999999998</v>
      </c>
      <c r="D27" s="14">
        <f>C27/B13</f>
        <v>0.12842325411334551</v>
      </c>
    </row>
    <row r="28" spans="1:4">
      <c r="A28" s="2" t="s">
        <v>11</v>
      </c>
      <c r="B28" s="10">
        <f>B26*0.3</f>
        <v>375.58079999999995</v>
      </c>
      <c r="C28" s="14">
        <f>C26*0.3</f>
        <v>31.298399999999994</v>
      </c>
      <c r="D28" s="14">
        <f>C28/B13</f>
        <v>0.19072760511882994</v>
      </c>
    </row>
    <row r="29" spans="1:4">
      <c r="A29" s="6" t="s">
        <v>38</v>
      </c>
      <c r="B29" s="15">
        <f>(B18+B22+B26)*1.1</f>
        <v>16608.182976</v>
      </c>
      <c r="C29" s="17">
        <f>(C18+C22+C26)*1.1</f>
        <v>1384.0152479999999</v>
      </c>
      <c r="D29" s="17">
        <f>C29/B13</f>
        <v>8.4339746983546622</v>
      </c>
    </row>
    <row r="30" spans="1:4">
      <c r="A30" s="18" t="s">
        <v>12</v>
      </c>
      <c r="B30" s="15">
        <f>B17+B21+B25+B29</f>
        <v>39285.901912319998</v>
      </c>
      <c r="C30" s="19">
        <f>C17+C21+C25+C29</f>
        <v>3273.8251593599998</v>
      </c>
      <c r="D30" s="17">
        <f>C30/B13</f>
        <v>19.950183786471662</v>
      </c>
    </row>
    <row r="31" spans="1:4">
      <c r="A31" s="6" t="s">
        <v>27</v>
      </c>
      <c r="B31" s="15">
        <f>B30*0.1</f>
        <v>3928.5901912320001</v>
      </c>
      <c r="C31" s="17">
        <f>C30*0.1</f>
        <v>327.382515936</v>
      </c>
      <c r="D31" s="17">
        <f>C31/B13</f>
        <v>1.9950183786471665</v>
      </c>
    </row>
    <row r="32" spans="1:4">
      <c r="A32" s="6" t="s">
        <v>28</v>
      </c>
      <c r="B32" s="15">
        <f>B30+B31</f>
        <v>43214.492103551995</v>
      </c>
      <c r="C32" s="17">
        <f>C30+C31</f>
        <v>3601.2076752959997</v>
      </c>
      <c r="D32" s="17">
        <f>D30+D31</f>
        <v>21.945202165118829</v>
      </c>
    </row>
    <row r="33" spans="1:5">
      <c r="A33" s="6" t="s">
        <v>37</v>
      </c>
      <c r="B33" s="15">
        <f>B34+B35+B36</f>
        <v>4910</v>
      </c>
      <c r="C33" s="17">
        <f>C34+C35+C36</f>
        <v>409.16666666666663</v>
      </c>
      <c r="D33" s="17">
        <f>C33/B13</f>
        <v>2.4933983343489738</v>
      </c>
    </row>
    <row r="34" spans="1:5">
      <c r="A34" s="2" t="s">
        <v>17</v>
      </c>
      <c r="B34" s="11">
        <f>2500*1.1</f>
        <v>2750</v>
      </c>
      <c r="C34" s="14">
        <f>B34/12</f>
        <v>229.16666666666666</v>
      </c>
      <c r="D34" s="14">
        <f>C34/B13</f>
        <v>1.3965061954093032</v>
      </c>
    </row>
    <row r="35" spans="1:5">
      <c r="A35" s="2" t="s">
        <v>21</v>
      </c>
      <c r="B35" s="12">
        <f>C35*12</f>
        <v>2160</v>
      </c>
      <c r="C35" s="14">
        <v>180</v>
      </c>
      <c r="D35" s="14">
        <f>C35/B13</f>
        <v>1.0968921389396711</v>
      </c>
    </row>
    <row r="36" spans="1:5">
      <c r="A36" s="2" t="s">
        <v>22</v>
      </c>
      <c r="B36" s="12">
        <v>0</v>
      </c>
      <c r="C36" s="14">
        <f>B36/12</f>
        <v>0</v>
      </c>
      <c r="D36" s="14">
        <f>C36/B13</f>
        <v>0</v>
      </c>
    </row>
    <row r="37" spans="1:5" ht="15" customHeight="1">
      <c r="A37" s="5" t="s">
        <v>26</v>
      </c>
      <c r="B37" s="20">
        <f>B32+B33</f>
        <v>48124.492103551995</v>
      </c>
      <c r="C37" s="22">
        <f>C32+C33</f>
        <v>4010.3743419626662</v>
      </c>
      <c r="D37" s="22">
        <f>D32+D33</f>
        <v>24.438600499467803</v>
      </c>
      <c r="E37">
        <v>24.44</v>
      </c>
    </row>
    <row r="38" spans="1:5">
      <c r="A38" s="4" t="s">
        <v>29</v>
      </c>
      <c r="B38" s="4"/>
    </row>
    <row r="39" spans="1:5">
      <c r="A39" s="4" t="s">
        <v>13</v>
      </c>
      <c r="B39" s="4"/>
    </row>
    <row r="40" spans="1:5">
      <c r="A40" s="4" t="s">
        <v>14</v>
      </c>
      <c r="B40" s="4"/>
    </row>
    <row r="41" spans="1:5">
      <c r="A41" s="4" t="s">
        <v>40</v>
      </c>
      <c r="B41" s="4"/>
    </row>
    <row r="42" spans="1:5">
      <c r="A42" s="4" t="s">
        <v>15</v>
      </c>
      <c r="B42" s="4"/>
    </row>
    <row r="43" spans="1:5">
      <c r="A43" s="4" t="s">
        <v>16</v>
      </c>
      <c r="B43" s="4"/>
    </row>
    <row r="44" spans="1:5">
      <c r="A44" s="21" t="s">
        <v>24</v>
      </c>
      <c r="B44" s="21"/>
      <c r="C44" s="21"/>
      <c r="D44" s="21"/>
    </row>
    <row r="45" spans="1:5">
      <c r="A45" s="4" t="s">
        <v>23</v>
      </c>
      <c r="B45" s="3"/>
    </row>
    <row r="46" spans="1:5">
      <c r="A46" s="4"/>
      <c r="B46" s="3"/>
    </row>
    <row r="47" spans="1:5">
      <c r="A47" s="4"/>
      <c r="B47" s="3"/>
    </row>
    <row r="48" spans="1:5">
      <c r="A48" s="4"/>
      <c r="B48" s="3"/>
    </row>
    <row r="49" spans="1:4">
      <c r="A49" s="26" t="s">
        <v>25</v>
      </c>
      <c r="B49" s="26"/>
      <c r="C49" s="26"/>
      <c r="D49" s="26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2017-03-22T10:48:01Z</cp:lastPrinted>
  <dcterms:created xsi:type="dcterms:W3CDTF">2013-02-11T11:41:49Z</dcterms:created>
  <dcterms:modified xsi:type="dcterms:W3CDTF">2017-04-04T12:10:29Z</dcterms:modified>
</cp:coreProperties>
</file>