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4" i="4"/>
  <c r="C31"/>
  <c r="B31"/>
  <c r="C29"/>
  <c r="B29"/>
  <c r="B35"/>
  <c r="C36"/>
  <c r="D36" s="1"/>
  <c r="D35"/>
  <c r="D34"/>
  <c r="C34"/>
  <c r="C33" s="1"/>
  <c r="D33" s="1"/>
  <c r="B33"/>
  <c r="C26"/>
  <c r="C28" s="1"/>
  <c r="D28" s="1"/>
  <c r="B26"/>
  <c r="B28" s="1"/>
  <c r="C22"/>
  <c r="C24" s="1"/>
  <c r="D24" s="1"/>
  <c r="B22"/>
  <c r="B24" s="1"/>
  <c r="C18"/>
  <c r="D29" s="1"/>
  <c r="B18"/>
  <c r="C20" l="1"/>
  <c r="D20" s="1"/>
  <c r="C21"/>
  <c r="D21" s="1"/>
  <c r="C23"/>
  <c r="D23" s="1"/>
  <c r="C27"/>
  <c r="B19"/>
  <c r="B17" s="1"/>
  <c r="B30" s="1"/>
  <c r="B20"/>
  <c r="B23"/>
  <c r="B21" s="1"/>
  <c r="B27"/>
  <c r="B25" s="1"/>
  <c r="D18"/>
  <c r="D22"/>
  <c r="D26"/>
  <c r="C17"/>
  <c r="C19"/>
  <c r="D19" s="1"/>
  <c r="B32" l="1"/>
  <c r="B37" s="1"/>
  <c r="D17"/>
  <c r="D27"/>
  <c r="C25"/>
  <c r="D25" s="1"/>
  <c r="C30" l="1"/>
  <c r="D31" l="1"/>
  <c r="D30"/>
  <c r="C32" l="1"/>
  <c r="C37" s="1"/>
  <c r="D32"/>
  <c r="D37" s="1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<sst xmlns="http://schemas.openxmlformats.org/spreadsheetml/2006/main" count="45" uniqueCount="42">
  <si>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</si>
  <si>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</si>
  <si>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</si>
  <si>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</si>
  <si>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</si>
  <si>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</si>
  <si>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</si>
  <si>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</si>
  <si>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</si>
  <si>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</si>
  <si>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</si>
  <si>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</si>
  <si>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</si>
  <si>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</si>
  <si>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</si>
  <si>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</si>
  <si>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</si>
  <si>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</si>
  <si>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</si>
  <si>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</si>
  <si>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</si>
  <si>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</si>
  <si>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</si>
  <si>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</si>
  <si>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</si>
  <si>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</si>
  <si>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</si>
  <si>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</si>
  <si>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</si>
  <si>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</si>
  <si>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</si>
  <si>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</si>
  <si>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</si>
  <si>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</si>
  <si>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</si>
  <si>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</si>
  <si>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</si>
  <si>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</si>
  <si>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</si>
  <si>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69 </t>
    </r>
    <r>
      <rPr>
        <sz val="11"/>
        <rFont val="Times New Roman"/>
        <family val="1"/>
        <charset val="204"/>
      </rPr>
      <t xml:space="preserve">по ул.Первомайская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</si>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</sst>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13" workbookViewId="0">
      <selection activeCell="B36" sqref="B36:B37"/>
    </sheetView>
  </sheetViews>
  <sheetFormatPr defaultRowHeight="15"/>
  <cols>
    <col min="1" max="1" width="57" customWidth="1"/>
    <col min="2" max="2" width="13.42578125" customWidth="1"/>
    <col min="3" max="3" width="11.7109375" customWidth="1"/>
    <col min="4" max="4" width="16.14062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41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49</v>
      </c>
      <c r="C13" s="13"/>
      <c r="D13" s="13"/>
    </row>
    <row r="14" spans="1:4">
      <c r="A14" s="2" t="s">
        <v>30</v>
      </c>
      <c r="B14" s="7">
        <v>1</v>
      </c>
      <c r="C14" s="13"/>
      <c r="D14" s="13"/>
    </row>
    <row r="15" spans="1:4">
      <c r="A15" s="2" t="s">
        <v>1</v>
      </c>
      <c r="B15" s="7">
        <v>1962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4.5" customHeight="1">
      <c r="A17" s="5" t="s">
        <v>7</v>
      </c>
      <c r="B17" s="15">
        <f>B18+B19+B20</f>
        <v>2465.2147201919997</v>
      </c>
      <c r="C17" s="17">
        <f>C18+C19+C20</f>
        <v>205.43456001599998</v>
      </c>
      <c r="D17" s="14">
        <f>C17/B13</f>
        <v>4.1925420411428567</v>
      </c>
    </row>
    <row r="18" spans="1:4" ht="33" customHeight="1">
      <c r="A18" s="16" t="s">
        <v>8</v>
      </c>
      <c r="B18" s="24">
        <f>0.0057*6048*1.5*1.15*2.3*12</f>
        <v>1641.2880959999998</v>
      </c>
      <c r="C18" s="24">
        <f>0.0057*6048*1.5*1.15*2.3</f>
        <v>136.77400799999998</v>
      </c>
      <c r="D18" s="14">
        <f>C18/B13</f>
        <v>2.7913062857142852</v>
      </c>
    </row>
    <row r="19" spans="1:4">
      <c r="A19" s="2" t="s">
        <v>4</v>
      </c>
      <c r="B19" s="10">
        <f>B18*0.202</f>
        <v>331.54019539199999</v>
      </c>
      <c r="C19" s="14">
        <f>C18*0.202</f>
        <v>27.628349615999998</v>
      </c>
      <c r="D19" s="14">
        <f>C19/B13</f>
        <v>0.56384386971428568</v>
      </c>
    </row>
    <row r="20" spans="1:4">
      <c r="A20" s="2" t="s">
        <v>5</v>
      </c>
      <c r="B20" s="10">
        <f>B18*0.3</f>
        <v>492.38642879999992</v>
      </c>
      <c r="C20" s="14">
        <f>C18*0.3</f>
        <v>41.032202399999996</v>
      </c>
      <c r="D20" s="14">
        <f>C20/B13</f>
        <v>0.83739188571428558</v>
      </c>
    </row>
    <row r="21" spans="1:4" ht="32.25" customHeight="1">
      <c r="A21" s="5" t="s">
        <v>6</v>
      </c>
      <c r="B21" s="15">
        <f>B22+B23+B24</f>
        <v>1729.9752422399995</v>
      </c>
      <c r="C21" s="17">
        <f>C22+C23+C24</f>
        <v>144.16460351999996</v>
      </c>
      <c r="D21" s="14">
        <f>C21/B13</f>
        <v>2.9421347657142847</v>
      </c>
    </row>
    <row r="22" spans="1:4" ht="30" customHeight="1">
      <c r="A22" s="16" t="s">
        <v>9</v>
      </c>
      <c r="B22" s="10">
        <f>(0.004*6048*1.5*2.3*1.15*12)</f>
        <v>1151.7811199999996</v>
      </c>
      <c r="C22" s="10">
        <f>(0.004*6048*1.5*2.3*1.15)</f>
        <v>95.98175999999998</v>
      </c>
      <c r="D22" s="14">
        <f>C22/B13</f>
        <v>1.9588114285714282</v>
      </c>
    </row>
    <row r="23" spans="1:4">
      <c r="A23" s="2" t="s">
        <v>4</v>
      </c>
      <c r="B23" s="10">
        <f>B22*0.202</f>
        <v>232.65978623999993</v>
      </c>
      <c r="C23" s="14">
        <f>C22*0.202</f>
        <v>19.388315519999995</v>
      </c>
      <c r="D23" s="14">
        <f>C23/B13</f>
        <v>0.39567990857142848</v>
      </c>
    </row>
    <row r="24" spans="1:4">
      <c r="A24" s="2" t="s">
        <v>5</v>
      </c>
      <c r="B24" s="10">
        <f>B22*0.3</f>
        <v>345.53433599999988</v>
      </c>
      <c r="C24" s="14">
        <f>C22*0.3</f>
        <v>28.794527999999993</v>
      </c>
      <c r="D24" s="14">
        <f>C24/B13</f>
        <v>0.58764342857142837</v>
      </c>
    </row>
    <row r="25" spans="1:4" ht="29.25" customHeight="1">
      <c r="A25" s="5" t="s">
        <v>36</v>
      </c>
      <c r="B25" s="15">
        <f>B26+B27+B28</f>
        <v>1880.407872</v>
      </c>
      <c r="C25" s="17">
        <f>C26+C27+C28</f>
        <v>156.70065599999998</v>
      </c>
      <c r="D25" s="14">
        <f>C25/B13</f>
        <v>3.1979725714285712</v>
      </c>
    </row>
    <row r="26" spans="1:4" ht="27" customHeight="1">
      <c r="A26" s="16" t="s">
        <v>10</v>
      </c>
      <c r="B26" s="10">
        <f>0.01*6048*1.15*1.5*12</f>
        <v>1251.9359999999999</v>
      </c>
      <c r="C26" s="10">
        <f>0.01*6048*1.15*1.5</f>
        <v>104.32799999999999</v>
      </c>
      <c r="D26" s="14">
        <f>C26/B13</f>
        <v>2.129142857142857</v>
      </c>
    </row>
    <row r="27" spans="1:4">
      <c r="A27" s="2" t="s">
        <v>4</v>
      </c>
      <c r="B27" s="10">
        <f>B26*0.202</f>
        <v>252.89107200000001</v>
      </c>
      <c r="C27" s="14">
        <f>C26*0.202</f>
        <v>21.074255999999998</v>
      </c>
      <c r="D27" s="14">
        <f>C27/B13</f>
        <v>0.4300868571428571</v>
      </c>
    </row>
    <row r="28" spans="1:4">
      <c r="A28" s="2" t="s">
        <v>11</v>
      </c>
      <c r="B28" s="10">
        <f>B26*0.3</f>
        <v>375.58079999999995</v>
      </c>
      <c r="C28" s="14">
        <f>C26*0.3</f>
        <v>31.298399999999994</v>
      </c>
      <c r="D28" s="14">
        <f>C28/B13</f>
        <v>0.63874285714285706</v>
      </c>
    </row>
    <row r="29" spans="1:4">
      <c r="A29" s="6" t="s">
        <v>38</v>
      </c>
      <c r="B29" s="15">
        <f>(B18+B22+B26)*1.1</f>
        <v>4449.5057375999995</v>
      </c>
      <c r="C29" s="17">
        <f>(C18+C22+C26)*1.1</f>
        <v>370.79214480000002</v>
      </c>
      <c r="D29" s="17">
        <f>C29/B13</f>
        <v>7.5671866285714291</v>
      </c>
    </row>
    <row r="30" spans="1:4">
      <c r="A30" s="18" t="s">
        <v>12</v>
      </c>
      <c r="B30" s="15">
        <f>B17+B21+B25+B29</f>
        <v>10525.103572032</v>
      </c>
      <c r="C30" s="19">
        <f>C17+C21+C25+C29</f>
        <v>877.09196433599993</v>
      </c>
      <c r="D30" s="17">
        <f>C30/B13</f>
        <v>17.899836006857143</v>
      </c>
    </row>
    <row r="31" spans="1:4">
      <c r="A31" s="6" t="s">
        <v>27</v>
      </c>
      <c r="B31" s="15">
        <f>B30*0.1</f>
        <v>1052.5103572032001</v>
      </c>
      <c r="C31" s="17">
        <f>C30*0.1</f>
        <v>87.709196433599999</v>
      </c>
      <c r="D31" s="17">
        <f>C31/B13</f>
        <v>1.7899836006857142</v>
      </c>
    </row>
    <row r="32" spans="1:4">
      <c r="A32" s="6" t="s">
        <v>28</v>
      </c>
      <c r="B32" s="15">
        <f>B30+B31</f>
        <v>11577.6139292352</v>
      </c>
      <c r="C32" s="17">
        <f>C30+C31</f>
        <v>964.80116076959996</v>
      </c>
      <c r="D32" s="17">
        <f>D30+D31</f>
        <v>19.689819607542859</v>
      </c>
    </row>
    <row r="33" spans="1:5">
      <c r="A33" s="6" t="s">
        <v>37</v>
      </c>
      <c r="B33" s="15">
        <f>B34+B35+B36</f>
        <v>6874</v>
      </c>
      <c r="C33" s="17">
        <f>C34+C35+C36</f>
        <v>232.83333333333337</v>
      </c>
      <c r="D33" s="17">
        <f>C33/B13</f>
        <v>4.7517006802721093</v>
      </c>
    </row>
    <row r="34" spans="1:5">
      <c r="A34" s="2" t="s">
        <v>17</v>
      </c>
      <c r="B34" s="11">
        <f>1340*1.1</f>
        <v>1474.0000000000002</v>
      </c>
      <c r="C34" s="14">
        <f>B34/12</f>
        <v>122.83333333333336</v>
      </c>
      <c r="D34" s="14">
        <f>C34/B13</f>
        <v>2.506802721088436</v>
      </c>
    </row>
    <row r="35" spans="1:5">
      <c r="A35" s="2" t="s">
        <v>21</v>
      </c>
      <c r="B35" s="12">
        <f>450*12</f>
        <v>5400</v>
      </c>
      <c r="C35" s="14">
        <v>110</v>
      </c>
      <c r="D35" s="14">
        <f>C35/B13</f>
        <v>2.2448979591836733</v>
      </c>
    </row>
    <row r="36" spans="1:5">
      <c r="A36" s="2" t="s">
        <v>22</v>
      </c>
      <c r="B36" s="12">
        <v>0</v>
      </c>
      <c r="C36" s="14">
        <f>B36/12</f>
        <v>0</v>
      </c>
      <c r="D36" s="14">
        <f>C36/B13</f>
        <v>0</v>
      </c>
    </row>
    <row r="37" spans="1:5" ht="17.25" customHeight="1">
      <c r="A37" s="5" t="s">
        <v>26</v>
      </c>
      <c r="B37" s="20">
        <f>B32+B33</f>
        <v>18451.613929235202</v>
      </c>
      <c r="C37" s="22">
        <f>C32+C33</f>
        <v>1197.6344941029333</v>
      </c>
      <c r="D37" s="22">
        <f>D32+D33</f>
        <v>24.441520287814967</v>
      </c>
      <c r="E37">
        <v>24.44</v>
      </c>
    </row>
    <row r="38" spans="1:5">
      <c r="A38" s="4" t="s">
        <v>29</v>
      </c>
      <c r="B38" s="4"/>
    </row>
    <row r="39" spans="1:5">
      <c r="A39" s="4" t="s">
        <v>13</v>
      </c>
      <c r="B39" s="4"/>
    </row>
    <row r="40" spans="1:5">
      <c r="A40" s="4" t="s">
        <v>14</v>
      </c>
      <c r="B40" s="4"/>
    </row>
    <row r="41" spans="1:5">
      <c r="A41" s="4" t="s">
        <v>40</v>
      </c>
      <c r="B41" s="4"/>
    </row>
    <row r="42" spans="1:5">
      <c r="A42" s="4" t="s">
        <v>15</v>
      </c>
      <c r="B42" s="4"/>
    </row>
    <row r="43" spans="1:5">
      <c r="A43" s="4" t="s">
        <v>16</v>
      </c>
      <c r="B43" s="4"/>
    </row>
    <row r="44" spans="1:5">
      <c r="A44" s="21" t="s">
        <v>24</v>
      </c>
      <c r="B44" s="21"/>
      <c r="C44" s="21"/>
      <c r="D44" s="21"/>
    </row>
    <row r="45" spans="1:5">
      <c r="A45" s="4" t="s">
        <v>23</v>
      </c>
      <c r="B45" s="3"/>
    </row>
    <row r="46" spans="1:5">
      <c r="A46" s="4"/>
      <c r="B46" s="3"/>
    </row>
    <row r="47" spans="1:5">
      <c r="A47" s="4"/>
      <c r="B47" s="3"/>
    </row>
    <row r="48" spans="1:5">
      <c r="A48" s="4"/>
      <c r="B48" s="3"/>
    </row>
    <row r="49" spans="1:4">
      <c r="A49" s="26" t="s">
        <v>25</v>
      </c>
      <c r="B49" s="26"/>
      <c r="C49" s="26"/>
      <c r="D49" s="26"/>
    </row>
  </sheetData>
  <mergeCells count="7">
    <mergeCell ref="A49:D49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2017-03-22T10:54:19Z</cp:lastPrinted>
  <dcterms:created xsi:type="dcterms:W3CDTF">2013-02-11T11:41:49Z</dcterms:created>
  <dcterms:modified xsi:type="dcterms:W3CDTF">2017-04-04T12:13:51Z</dcterms:modified>
</cp:coreProperties>
</file>