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по расчету" sheetId="1" r:id="rId1"/>
  </sheets>
  <calcPr calcId="124519"/>
</workbook>
</file>

<file path=xl/calcChain.xml><?xml version="1.0" encoding="utf-8"?>
<calcChain xmlns="http://schemas.openxmlformats.org/spreadsheetml/2006/main">
  <c r="C26" i="1"/>
  <c r="B26"/>
  <c r="C22"/>
  <c r="B22"/>
  <c r="C18"/>
  <c r="B18"/>
  <c r="B24"/>
  <c r="C36"/>
  <c r="D36"/>
  <c r="C35"/>
  <c r="D35"/>
  <c r="C34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<sst xmlns="http://schemas.openxmlformats.org/spreadsheetml/2006/main" count="45" uniqueCount="42">
  <si>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</si>
  <si>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</si>
  <si>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</si>
  <si>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</si>
  <si>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</si>
  <si>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</si>
  <si>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</si>
  <si>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</si>
  <si>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</si>
  <si>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</si>
  <si>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</si>
  <si>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</si>
  <si>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</si>
  <si>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</si>
  <si>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</si>
  <si>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</si>
  <si>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</si>
  <si>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</si>
  <si>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</si>
  <si>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</si>
  <si>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</si>
  <si>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</si>
  <si>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</si>
  <si>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</si>
  <si>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</si>
  <si>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</si>
  <si>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</si>
  <si>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</si>
  <si>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</si>
  <si>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</si>
  <si>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</si>
  <si>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</si>
  <si>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</si>
  <si>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</si>
  <si>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</si>
  <si>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</si>
  <si>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</si>
  <si>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</si>
  <si>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</si>
  <si>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</si>
  <si>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</si>
  <si>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44</t>
    </r>
    <r>
      <rPr>
        <sz val="11"/>
        <rFont val="Times New Roman"/>
        <family val="1"/>
        <charset val="204"/>
      </rPr>
      <t xml:space="preserve"> 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ул.Первомайская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</si>
</sst>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A9" sqref="A9:D37"/>
    </sheetView>
  </sheetViews>
  <sheetFormatPr defaultRowHeight="15"/>
  <cols>
    <col min="1" max="1" width="71.28515625" customWidth="1"/>
    <col min="2" max="2" width="10.42578125" customWidth="1"/>
    <col min="3" max="3" width="8.710937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41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376.4</v>
      </c>
      <c r="C13" s="14"/>
      <c r="D13" s="14"/>
    </row>
    <row r="14" spans="1:5">
      <c r="A14" s="3" t="s">
        <v>32</v>
      </c>
      <c r="B14" s="8">
        <v>2</v>
      </c>
      <c r="C14" s="14"/>
      <c r="D14" s="14"/>
    </row>
    <row r="15" spans="1:5">
      <c r="A15" s="3" t="s">
        <v>1</v>
      </c>
      <c r="B15" s="8">
        <v>1954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22203.460540799995</v>
      </c>
      <c r="C17" s="18">
        <f>C18+C19+C20</f>
        <v>1850.2883783999998</v>
      </c>
      <c r="D17" s="15">
        <f>C17/B13</f>
        <v>4.9157502082890536</v>
      </c>
    </row>
    <row r="18" spans="1:4" ht="30">
      <c r="A18" s="17" t="s">
        <v>8</v>
      </c>
      <c r="B18" s="11">
        <f>0.055*6048*1.5*1.15*2.3*12</f>
        <v>15836.990399999997</v>
      </c>
      <c r="C18" s="11">
        <f>0.055*6048*1.5*1.15*2.3</f>
        <v>1319.7491999999997</v>
      </c>
      <c r="D18" s="15">
        <f>C18/B13</f>
        <v>3.5062412327311367</v>
      </c>
    </row>
    <row r="19" spans="1:4">
      <c r="A19" s="3" t="s">
        <v>4</v>
      </c>
      <c r="B19" s="11">
        <f>B18*0.202</f>
        <v>3199.0720607999997</v>
      </c>
      <c r="C19" s="15">
        <f>C18*0.202</f>
        <v>266.58933839999997</v>
      </c>
      <c r="D19" s="15">
        <f>C19/B13</f>
        <v>0.70826072901168968</v>
      </c>
    </row>
    <row r="20" spans="1:4">
      <c r="A20" s="3" t="s">
        <v>5</v>
      </c>
      <c r="B20" s="11">
        <f>B18*0.2</f>
        <v>3167.3980799999995</v>
      </c>
      <c r="C20" s="15">
        <f>C18*0.2</f>
        <v>263.94983999999994</v>
      </c>
      <c r="D20" s="15">
        <f>C20/B13</f>
        <v>0.70124824654622731</v>
      </c>
    </row>
    <row r="21" spans="1:4" ht="29.25">
      <c r="A21" s="6" t="s">
        <v>6</v>
      </c>
      <c r="B21" s="16">
        <f>B22+B23+B24</f>
        <v>26275.55765183999</v>
      </c>
      <c r="C21" s="18">
        <f>C22+C23+C24</f>
        <v>2192.7533846399997</v>
      </c>
      <c r="D21" s="15">
        <f>C21/B13</f>
        <v>5.825593476726886</v>
      </c>
    </row>
    <row r="22" spans="1:4" ht="30">
      <c r="A22" s="17" t="s">
        <v>9</v>
      </c>
      <c r="B22" s="11">
        <f>(0.064*6048*1.5*2.3*1.15*12)+(0.001*6048*1.5*2.5*1.15*12)</f>
        <v>18741.481919999995</v>
      </c>
      <c r="C22" s="11">
        <f>(0.064*6048*1.5*2.3*1.15)+(0.001*6048*1.5*2.5*1.15)</f>
        <v>1561.7901599999998</v>
      </c>
      <c r="D22" s="15">
        <f>C22/B13</f>
        <v>4.1492831030818271</v>
      </c>
    </row>
    <row r="23" spans="1:4">
      <c r="A23" s="3" t="s">
        <v>4</v>
      </c>
      <c r="B23" s="11">
        <f>B22*0.202</f>
        <v>3785.779347839999</v>
      </c>
      <c r="C23" s="15">
        <f>C22*0.202</f>
        <v>315.48161231999995</v>
      </c>
      <c r="D23" s="15">
        <f>C23/B13</f>
        <v>0.8381551868225291</v>
      </c>
    </row>
    <row r="24" spans="1:4">
      <c r="A24" s="3" t="s">
        <v>5</v>
      </c>
      <c r="B24" s="11">
        <f>B22*0.2</f>
        <v>3748.2963839999993</v>
      </c>
      <c r="C24" s="15">
        <f>C22*0.202</f>
        <v>315.48161231999995</v>
      </c>
      <c r="D24" s="15">
        <f>C24/B13</f>
        <v>0.8381551868225291</v>
      </c>
    </row>
    <row r="25" spans="1:4">
      <c r="A25" s="6" t="s">
        <v>38</v>
      </c>
      <c r="B25" s="16">
        <f>B26+B27+B28</f>
        <v>2457.2999807999995</v>
      </c>
      <c r="C25" s="18">
        <f>C26+C27+C28</f>
        <v>204.77499839999996</v>
      </c>
      <c r="D25" s="15">
        <f>C25/B13</f>
        <v>0.54403559617428265</v>
      </c>
    </row>
    <row r="26" spans="1:4">
      <c r="A26" s="17" t="s">
        <v>10</v>
      </c>
      <c r="B26" s="11">
        <f>0.014*6048*1.15*1.5*12</f>
        <v>1752.7103999999997</v>
      </c>
      <c r="C26" s="11">
        <f>0.014*6048*1.15*1.5</f>
        <v>146.05919999999998</v>
      </c>
      <c r="D26" s="15">
        <f>C26/B13</f>
        <v>0.38804250797024437</v>
      </c>
    </row>
    <row r="27" spans="1:4">
      <c r="A27" s="3" t="s">
        <v>4</v>
      </c>
      <c r="B27" s="11">
        <f>B26*0.202</f>
        <v>354.04750079999997</v>
      </c>
      <c r="C27" s="15">
        <f>C26*0.202</f>
        <v>29.503958399999998</v>
      </c>
      <c r="D27" s="15">
        <f>C27/B13</f>
        <v>7.8384586609989371E-2</v>
      </c>
    </row>
    <row r="28" spans="1:4">
      <c r="A28" s="3" t="s">
        <v>11</v>
      </c>
      <c r="B28" s="11">
        <f>B26*0.2</f>
        <v>350.54207999999994</v>
      </c>
      <c r="C28" s="15">
        <f>C26*0.2</f>
        <v>29.211839999999995</v>
      </c>
      <c r="D28" s="15">
        <f>C28/B13</f>
        <v>7.7608501594048876E-2</v>
      </c>
    </row>
    <row r="29" spans="1:4">
      <c r="A29" s="7" t="s">
        <v>40</v>
      </c>
      <c r="B29" s="16">
        <f>(B18+B22+B26)*0.96</f>
        <v>34877.935411199986</v>
      </c>
      <c r="C29" s="18">
        <f>(C18+C22+C26)*0.96</f>
        <v>2906.4946175999999</v>
      </c>
      <c r="D29" s="18">
        <f>C29/B13</f>
        <v>7.7218241700318808</v>
      </c>
    </row>
    <row r="30" spans="1:4">
      <c r="A30" s="19" t="s">
        <v>12</v>
      </c>
      <c r="B30" s="16">
        <f>B17+B21+B25+B29</f>
        <v>85814.25358463997</v>
      </c>
      <c r="C30" s="20">
        <f>C17+C21+C25+C29</f>
        <v>7154.3113790400002</v>
      </c>
      <c r="D30" s="18">
        <f>C30/B13</f>
        <v>19.007203451222107</v>
      </c>
    </row>
    <row r="31" spans="1:4">
      <c r="A31" s="7" t="s">
        <v>29</v>
      </c>
      <c r="B31" s="16">
        <f>B30*0.05</f>
        <v>4290.7126792319987</v>
      </c>
      <c r="C31" s="18">
        <f>C30*0.05</f>
        <v>357.71556895200001</v>
      </c>
      <c r="D31" s="18">
        <f>C31/B13</f>
        <v>0.95036017256110528</v>
      </c>
    </row>
    <row r="32" spans="1:4">
      <c r="A32" s="7" t="s">
        <v>30</v>
      </c>
      <c r="B32" s="16">
        <f>B30+B31</f>
        <v>90104.966263871975</v>
      </c>
      <c r="C32" s="18">
        <f>C30+C31</f>
        <v>7512.0269479920007</v>
      </c>
      <c r="D32" s="18">
        <f>D30+D31</f>
        <v>19.957563623783212</v>
      </c>
    </row>
    <row r="33" spans="1:6">
      <c r="A33" s="7" t="s">
        <v>39</v>
      </c>
      <c r="B33" s="16">
        <f>B34+B35+B36</f>
        <v>23749</v>
      </c>
      <c r="C33" s="18">
        <f>C34+C35+C36</f>
        <v>1979.0833333333333</v>
      </c>
      <c r="D33" s="18">
        <f>C33/B13</f>
        <v>5.2579259652851578</v>
      </c>
    </row>
    <row r="34" spans="1:6">
      <c r="A34" s="3" t="s">
        <v>17</v>
      </c>
      <c r="B34" s="12">
        <v>16226.8</v>
      </c>
      <c r="C34" s="15">
        <f>B34/12</f>
        <v>1352.2333333333333</v>
      </c>
      <c r="D34" s="15">
        <f>C34/B13</f>
        <v>3.5925433935529583</v>
      </c>
    </row>
    <row r="35" spans="1:6">
      <c r="A35" s="3" t="s">
        <v>22</v>
      </c>
      <c r="B35" s="13">
        <v>2339.88</v>
      </c>
      <c r="C35" s="15">
        <f>B35/12</f>
        <v>194.99</v>
      </c>
      <c r="D35" s="15">
        <f>C35/B13</f>
        <v>0.51803931987247609</v>
      </c>
    </row>
    <row r="36" spans="1:6">
      <c r="A36" s="3" t="s">
        <v>23</v>
      </c>
      <c r="B36" s="13">
        <v>5182.32</v>
      </c>
      <c r="C36" s="15">
        <f>B36/12</f>
        <v>431.85999999999996</v>
      </c>
      <c r="D36" s="15">
        <f>C36/B13</f>
        <v>1.1473432518597237</v>
      </c>
    </row>
    <row r="37" spans="1:6">
      <c r="A37" s="6" t="s">
        <v>28</v>
      </c>
      <c r="B37" s="21">
        <f>B32+B33</f>
        <v>113853.96626387197</v>
      </c>
      <c r="C37" s="23">
        <f>C32+C33</f>
        <v>9491.1102813253347</v>
      </c>
      <c r="D37" s="23">
        <f>D32+D33</f>
        <v>25.215489589068369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0" type="noConversion"/>
  <pageMargins left="0.19685039370078741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расчету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2014-03-05T06:30:33Z</cp:lastPrinted>
  <dcterms:created xsi:type="dcterms:W3CDTF">2013-02-11T11:41:49Z</dcterms:created>
  <dcterms:modified xsi:type="dcterms:W3CDTF">2015-05-12T17:57:05Z</dcterms:modified>
</cp:coreProperties>
</file>