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31" i="4"/>
  <c r="B29"/>
  <c r="C29"/>
  <c r="B34"/>
  <c r="C34" s="1"/>
  <c r="B35"/>
  <c r="C36"/>
  <c r="D36" s="1"/>
  <c r="D35"/>
  <c r="C26"/>
  <c r="C28" s="1"/>
  <c r="D28" s="1"/>
  <c r="B26"/>
  <c r="B28" s="1"/>
  <c r="C22"/>
  <c r="C23" s="1"/>
  <c r="D23" s="1"/>
  <c r="B22"/>
  <c r="B24" s="1"/>
  <c r="C18"/>
  <c r="D18" s="1"/>
  <c r="B18"/>
  <c r="D34" l="1"/>
  <c r="C33"/>
  <c r="D33" s="1"/>
  <c r="B33"/>
  <c r="C19"/>
  <c r="D19" s="1"/>
  <c r="C20"/>
  <c r="C21"/>
  <c r="D21" s="1"/>
  <c r="C24"/>
  <c r="D24" s="1"/>
  <c r="D29"/>
  <c r="B19"/>
  <c r="B17" s="1"/>
  <c r="B20"/>
  <c r="B23"/>
  <c r="B21" s="1"/>
  <c r="B27"/>
  <c r="B25" s="1"/>
  <c r="D22"/>
  <c r="D26"/>
  <c r="C27"/>
  <c r="B30" l="1"/>
  <c r="B31"/>
  <c r="B32" s="1"/>
  <c r="B37" s="1"/>
  <c r="C25"/>
  <c r="D25" s="1"/>
  <c r="D27"/>
  <c r="D20"/>
  <c r="C17"/>
  <c r="C30" l="1"/>
  <c r="D17"/>
  <c r="D31" l="1"/>
  <c r="D30"/>
  <c r="D32" l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<sst xmlns="http://schemas.openxmlformats.org/spreadsheetml/2006/main" count="45" uniqueCount="42">
  <si>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</si>
  <si>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</si>
  <si>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</si>
  <si>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</si>
  <si>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</si>
  <si>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</si>
  <si>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</si>
  <si>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</si>
  <si>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</si>
  <si>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</si>
  <si>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</si>
  <si>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</si>
  <si>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</si>
  <si>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</si>
  <si>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</si>
  <si>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</si>
  <si>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</si>
  <si>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</si>
  <si>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</si>
  <si>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</si>
  <si>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</si>
  <si>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</si>
  <si>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</si>
  <si>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</si>
  <si>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</si>
  <si>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</si>
  <si>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</si>
  <si>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</si>
  <si>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</si>
  <si>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</si>
  <si>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</si>
  <si>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</si>
  <si>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</si>
  <si>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</si>
  <si>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</si>
  <si>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</si>
  <si>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</si>
  <si>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</si>
  <si>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</si>
  <si>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124 </t>
    </r>
    <r>
      <rPr>
        <sz val="11"/>
        <rFont val="Times New Roman"/>
        <family val="1"/>
        <charset val="204"/>
      </rPr>
      <t xml:space="preserve">по ул.Свободы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</si>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</sst>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9" workbookViewId="0">
      <selection activeCell="B9" sqref="B9:B37"/>
    </sheetView>
  </sheetViews>
  <sheetFormatPr defaultRowHeight="15"/>
  <cols>
    <col min="1" max="1" width="61.42578125" customWidth="1"/>
    <col min="2" max="2" width="13" customWidth="1"/>
    <col min="3" max="3" width="11" customWidth="1"/>
    <col min="4" max="4" width="13.425781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2"/>
      <c r="D12" s="12"/>
    </row>
    <row r="13" spans="1:4">
      <c r="A13" s="2" t="s">
        <v>18</v>
      </c>
      <c r="B13" s="7">
        <v>89.5</v>
      </c>
      <c r="C13" s="12"/>
      <c r="D13" s="12"/>
    </row>
    <row r="14" spans="1:4">
      <c r="A14" s="2" t="s">
        <v>30</v>
      </c>
      <c r="B14" s="7">
        <v>1</v>
      </c>
      <c r="C14" s="12"/>
      <c r="D14" s="12"/>
    </row>
    <row r="15" spans="1:4">
      <c r="A15" s="2" t="s">
        <v>1</v>
      </c>
      <c r="B15" s="7">
        <v>1936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8.25" customHeight="1">
      <c r="A17" s="5" t="s">
        <v>7</v>
      </c>
      <c r="B17" s="14">
        <f>B18+B19+B20</f>
        <v>4800.6812972159996</v>
      </c>
      <c r="C17" s="16">
        <f>C18+C19+C20</f>
        <v>400.05677476799997</v>
      </c>
      <c r="D17" s="13">
        <f>C17/B13</f>
        <v>4.4699080979664805</v>
      </c>
    </row>
    <row r="18" spans="1:4" ht="34.5" customHeight="1">
      <c r="A18" s="15" t="s">
        <v>8</v>
      </c>
      <c r="B18" s="23">
        <f>0.0111*6048*1.5*1.15*2.3*12</f>
        <v>3196.1926079999998</v>
      </c>
      <c r="C18" s="23">
        <f>0.0111*6048*1.5*1.15*2.3</f>
        <v>266.34938399999999</v>
      </c>
      <c r="D18" s="13">
        <f>C18/B13</f>
        <v>2.9759707709497207</v>
      </c>
    </row>
    <row r="19" spans="1:4">
      <c r="A19" s="2" t="s">
        <v>4</v>
      </c>
      <c r="B19" s="10">
        <f>B18*0.202</f>
        <v>645.63090681599999</v>
      </c>
      <c r="C19" s="13">
        <f>C18*0.202</f>
        <v>53.802575568000002</v>
      </c>
      <c r="D19" s="13">
        <f>C19/B13</f>
        <v>0.60114609573184363</v>
      </c>
    </row>
    <row r="20" spans="1:4">
      <c r="A20" s="2" t="s">
        <v>5</v>
      </c>
      <c r="B20" s="10">
        <f>B18*0.3</f>
        <v>958.85778239999991</v>
      </c>
      <c r="C20" s="13">
        <f>C18*0.3</f>
        <v>79.904815199999987</v>
      </c>
      <c r="D20" s="13">
        <f>C20/B13</f>
        <v>0.89279123128491611</v>
      </c>
    </row>
    <row r="21" spans="1:4" ht="37.5" customHeight="1">
      <c r="A21" s="5" t="s">
        <v>6</v>
      </c>
      <c r="B21" s="14">
        <f>B22+B23+B24</f>
        <v>4795.0400735999992</v>
      </c>
      <c r="C21" s="16">
        <f>C22+C23+C24</f>
        <v>399.58667279999997</v>
      </c>
      <c r="D21" s="13">
        <f>C21/B13</f>
        <v>4.4646555620111732</v>
      </c>
    </row>
    <row r="22" spans="1:4" ht="33.75" customHeight="1">
      <c r="A22" s="15" t="s">
        <v>9</v>
      </c>
      <c r="B22" s="23">
        <f>(0.01*6048*1.5*2.3*1.15*12)+(0.001*6048*1.5*2.5*1.15*12)</f>
        <v>3192.4367999999995</v>
      </c>
      <c r="C22" s="23">
        <f>(0.01*6048*1.5*2.3*1.15)+(0.001*6048*1.5*2.5*1.15)</f>
        <v>266.03639999999996</v>
      </c>
      <c r="D22" s="13">
        <f>C22/B13</f>
        <v>2.9724737430167592</v>
      </c>
    </row>
    <row r="23" spans="1:4">
      <c r="A23" s="2" t="s">
        <v>4</v>
      </c>
      <c r="B23" s="10">
        <f>B22*0.202</f>
        <v>644.87223359999996</v>
      </c>
      <c r="C23" s="13">
        <f>C22*0.202</f>
        <v>53.739352799999992</v>
      </c>
      <c r="D23" s="13">
        <f>C23/B13</f>
        <v>0.60043969608938541</v>
      </c>
    </row>
    <row r="24" spans="1:4">
      <c r="A24" s="2" t="s">
        <v>5</v>
      </c>
      <c r="B24" s="10">
        <f>B22*0.3</f>
        <v>957.73103999999978</v>
      </c>
      <c r="C24" s="13">
        <f>C22*0.3</f>
        <v>79.810919999999982</v>
      </c>
      <c r="D24" s="13">
        <f>C24/B13</f>
        <v>0.89174212290502775</v>
      </c>
    </row>
    <row r="25" spans="1:4" ht="30.75" customHeight="1">
      <c r="A25" s="5" t="s">
        <v>36</v>
      </c>
      <c r="B25" s="14">
        <f>B26+B27+B28</f>
        <v>1880.407872</v>
      </c>
      <c r="C25" s="16">
        <f>C26+C27+C28</f>
        <v>156.70065599999998</v>
      </c>
      <c r="D25" s="13">
        <f>C25/B13</f>
        <v>1.750845318435754</v>
      </c>
    </row>
    <row r="26" spans="1:4" ht="32.25" customHeight="1">
      <c r="A26" s="15" t="s">
        <v>10</v>
      </c>
      <c r="B26" s="10">
        <f>0.01*6048*1.15*1.5*12</f>
        <v>1251.9359999999999</v>
      </c>
      <c r="C26" s="10">
        <f>0.01*6048*1.15*1.5</f>
        <v>104.32799999999999</v>
      </c>
      <c r="D26" s="13">
        <f>C26/B13</f>
        <v>1.1656759776536312</v>
      </c>
    </row>
    <row r="27" spans="1:4">
      <c r="A27" s="2" t="s">
        <v>4</v>
      </c>
      <c r="B27" s="10">
        <f>B26*0.202</f>
        <v>252.89107200000001</v>
      </c>
      <c r="C27" s="13">
        <f>C26*0.202</f>
        <v>21.074255999999998</v>
      </c>
      <c r="D27" s="13">
        <f>C27/B13</f>
        <v>0.23546654748603349</v>
      </c>
    </row>
    <row r="28" spans="1:4">
      <c r="A28" s="2" t="s">
        <v>11</v>
      </c>
      <c r="B28" s="10">
        <f>B26*0.3</f>
        <v>375.58079999999995</v>
      </c>
      <c r="C28" s="13">
        <f>C26*0.3</f>
        <v>31.298399999999994</v>
      </c>
      <c r="D28" s="13">
        <f>C28/B13</f>
        <v>0.34970279329608933</v>
      </c>
    </row>
    <row r="29" spans="1:4">
      <c r="A29" s="6" t="s">
        <v>38</v>
      </c>
      <c r="B29" s="14">
        <f>(B18+B22+B26)*1.1</f>
        <v>8404.6219487999988</v>
      </c>
      <c r="C29" s="16">
        <f>(C18+C22+C26)*1.1</f>
        <v>700.38516240000001</v>
      </c>
      <c r="D29" s="16">
        <f>C29/B13</f>
        <v>7.825532540782123</v>
      </c>
    </row>
    <row r="30" spans="1:4">
      <c r="A30" s="17" t="s">
        <v>12</v>
      </c>
      <c r="B30" s="14">
        <f>B17+B21+B25+B29</f>
        <v>19880.751191615997</v>
      </c>
      <c r="C30" s="18">
        <f>C17+C21+C25+C29</f>
        <v>1656.7292659679999</v>
      </c>
      <c r="D30" s="16">
        <f>C30/B13</f>
        <v>18.51094151919553</v>
      </c>
    </row>
    <row r="31" spans="1:4">
      <c r="A31" s="6" t="s">
        <v>27</v>
      </c>
      <c r="B31" s="14">
        <f>B30*0.05</f>
        <v>994.03755958079989</v>
      </c>
      <c r="C31" s="16">
        <f>C30*0.05</f>
        <v>82.836463298400005</v>
      </c>
      <c r="D31" s="16">
        <f>C31/B13</f>
        <v>0.92554707595977659</v>
      </c>
    </row>
    <row r="32" spans="1:4">
      <c r="A32" s="6" t="s">
        <v>28</v>
      </c>
      <c r="B32" s="14">
        <f>B30+B31</f>
        <v>20874.788751196797</v>
      </c>
      <c r="C32" s="16">
        <f>C30+C31</f>
        <v>1739.5657292664</v>
      </c>
      <c r="D32" s="16">
        <f>D30+D31</f>
        <v>19.436488595155307</v>
      </c>
    </row>
    <row r="33" spans="1:6">
      <c r="A33" s="6" t="s">
        <v>37</v>
      </c>
      <c r="B33" s="14">
        <f>B34+B35+B36</f>
        <v>5375</v>
      </c>
      <c r="C33" s="16">
        <f>C34+C35+C36</f>
        <v>447.91666666666669</v>
      </c>
      <c r="D33" s="16">
        <f>C33/B13</f>
        <v>5.0046554934823098</v>
      </c>
    </row>
    <row r="34" spans="1:6">
      <c r="A34" s="2" t="s">
        <v>17</v>
      </c>
      <c r="B34" s="24">
        <f>1450*1.1</f>
        <v>1595.0000000000002</v>
      </c>
      <c r="C34" s="13">
        <f>B34/12</f>
        <v>132.91666666666669</v>
      </c>
      <c r="D34" s="13">
        <f>C34/B13</f>
        <v>1.485102420856611</v>
      </c>
    </row>
    <row r="35" spans="1:6">
      <c r="A35" s="2" t="s">
        <v>21</v>
      </c>
      <c r="B35" s="11">
        <f>C35*12</f>
        <v>3780</v>
      </c>
      <c r="C35" s="13">
        <v>315</v>
      </c>
      <c r="D35" s="13">
        <f>C35/B13</f>
        <v>3.5195530726256985</v>
      </c>
    </row>
    <row r="36" spans="1:6">
      <c r="A36" s="2" t="s">
        <v>22</v>
      </c>
      <c r="B36" s="11">
        <v>0</v>
      </c>
      <c r="C36" s="13">
        <f>B36/12</f>
        <v>0</v>
      </c>
      <c r="D36" s="13">
        <f>C36/B13</f>
        <v>0</v>
      </c>
    </row>
    <row r="37" spans="1:6" ht="15.75" customHeight="1">
      <c r="A37" s="5" t="s">
        <v>26</v>
      </c>
      <c r="B37" s="19">
        <f>B32+B33</f>
        <v>26249.788751196797</v>
      </c>
      <c r="C37" s="21">
        <f>C32+C33</f>
        <v>2187.4823959330665</v>
      </c>
      <c r="D37" s="21">
        <f>D32+D33</f>
        <v>24.441144088637618</v>
      </c>
      <c r="F37">
        <v>22.92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0" t="s">
        <v>24</v>
      </c>
      <c r="B44" s="20"/>
      <c r="C44" s="20"/>
      <c r="D44" s="20"/>
    </row>
    <row r="45" spans="1:6">
      <c r="A45" s="4" t="s">
        <v>23</v>
      </c>
      <c r="B45" s="3"/>
    </row>
    <row r="46" spans="1:6">
      <c r="A46" s="4"/>
      <c r="B46" s="3"/>
    </row>
    <row r="47" spans="1:6">
      <c r="A47" s="26" t="s">
        <v>25</v>
      </c>
      <c r="B47" s="26"/>
      <c r="C47" s="26"/>
      <c r="D47" s="26"/>
    </row>
  </sheetData>
  <mergeCells count="7">
    <mergeCell ref="A47:D47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2017-03-22T11:26:40Z</cp:lastPrinted>
  <dcterms:created xsi:type="dcterms:W3CDTF">2013-02-11T11:41:49Z</dcterms:created>
  <dcterms:modified xsi:type="dcterms:W3CDTF">2017-04-04T12:19:38Z</dcterms:modified>
</cp:coreProperties>
</file>