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4" i="4"/>
  <c r="B29"/>
  <c r="C29"/>
  <c r="B35"/>
  <c r="C36"/>
  <c r="D36" s="1"/>
  <c r="D35"/>
  <c r="C34"/>
  <c r="C33" s="1"/>
  <c r="D33" s="1"/>
  <c r="B33"/>
  <c r="C26"/>
  <c r="D26" s="1"/>
  <c r="B26"/>
  <c r="B28" s="1"/>
  <c r="C22"/>
  <c r="C24" s="1"/>
  <c r="D24" s="1"/>
  <c r="B22"/>
  <c r="B24" s="1"/>
  <c r="C18"/>
  <c r="D29" s="1"/>
  <c r="B18"/>
  <c r="D34" l="1"/>
  <c r="C19"/>
  <c r="C23"/>
  <c r="D23" s="1"/>
  <c r="C27"/>
  <c r="C28"/>
  <c r="D28" s="1"/>
  <c r="B19"/>
  <c r="B17" s="1"/>
  <c r="B30" s="1"/>
  <c r="B31" s="1"/>
  <c r="B20"/>
  <c r="B23"/>
  <c r="B21" s="1"/>
  <c r="B27"/>
  <c r="B25" s="1"/>
  <c r="D18"/>
  <c r="D22"/>
  <c r="C20"/>
  <c r="D20" s="1"/>
  <c r="B32" l="1"/>
  <c r="B37" s="1"/>
  <c r="C25"/>
  <c r="D25" s="1"/>
  <c r="D27"/>
  <c r="D19"/>
  <c r="C17"/>
  <c r="C21"/>
  <c r="D21" s="1"/>
  <c r="D17" l="1"/>
  <c r="C30"/>
  <c r="C31" s="1"/>
  <c r="D31" l="1"/>
  <c r="D30"/>
  <c r="D32" s="1"/>
  <c r="D37" s="1"/>
  <c r="C32"/>
  <c r="C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<sst xmlns="http://schemas.openxmlformats.org/spreadsheetml/2006/main" count="45" uniqueCount="42">
  <si>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</si>
  <si>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</si>
  <si>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</si>
  <si>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</si>
  <si>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</si>
  <si>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</si>
  <si>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</si>
  <si>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</si>
  <si>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</si>
  <si>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</si>
  <si>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</si>
  <si>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</si>
  <si>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</si>
  <si>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</si>
  <si>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</si>
  <si>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</si>
  <si>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</si>
  <si>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</si>
  <si>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</si>
  <si>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</si>
  <si>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</si>
  <si>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</si>
  <si>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</si>
  <si>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</si>
  <si>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</si>
  <si>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</si>
  <si>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</si>
  <si>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</si>
  <si>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</si>
  <si>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</si>
  <si>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</si>
  <si>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</si>
  <si>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</si>
  <si>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</si>
  <si>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</si>
  <si>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</si>
  <si>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</si>
  <si>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</si>
  <si>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</si>
  <si>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6 </t>
    </r>
    <r>
      <rPr>
        <sz val="11"/>
        <rFont val="Times New Roman"/>
        <family val="1"/>
        <charset val="204"/>
      </rPr>
      <t xml:space="preserve">по ул.Советская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</si>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</sst>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1" fillId="0" borderId="1" xfId="0" applyFont="1" applyBorder="1"/>
    <xf numFmtId="2" fontId="13" fillId="2" borderId="1" xfId="0" applyNumberFormat="1" applyFont="1" applyFill="1" applyBorder="1"/>
    <xf numFmtId="2" fontId="1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13" workbookViewId="0">
      <selection activeCell="B9" sqref="B9:B37"/>
    </sheetView>
  </sheetViews>
  <sheetFormatPr defaultRowHeight="15"/>
  <cols>
    <col min="1" max="1" width="60.42578125" customWidth="1"/>
    <col min="2" max="2" width="13.5703125" customWidth="1"/>
    <col min="3" max="3" width="11.42578125" customWidth="1"/>
    <col min="4" max="4" width="12.5703125" customWidth="1"/>
  </cols>
  <sheetData>
    <row r="1" spans="1:4">
      <c r="B1" s="3" t="s">
        <v>31</v>
      </c>
      <c r="C1" s="3"/>
      <c r="D1" s="3"/>
    </row>
    <row r="2" spans="1:4">
      <c r="B2" s="28" t="s">
        <v>32</v>
      </c>
      <c r="C2" s="28"/>
      <c r="D2" s="28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9" t="s">
        <v>39</v>
      </c>
      <c r="B7" s="29"/>
      <c r="C7" s="29"/>
      <c r="D7" s="29"/>
    </row>
    <row r="8" spans="1:4">
      <c r="A8" s="30"/>
      <c r="B8" s="30"/>
      <c r="C8" s="30"/>
      <c r="D8" s="30"/>
    </row>
    <row r="9" spans="1:4">
      <c r="A9" s="31" t="s">
        <v>0</v>
      </c>
      <c r="B9" s="32" t="s">
        <v>41</v>
      </c>
      <c r="C9" s="35" t="s">
        <v>19</v>
      </c>
      <c r="D9" s="38" t="s">
        <v>20</v>
      </c>
    </row>
    <row r="10" spans="1:4">
      <c r="A10" s="31"/>
      <c r="B10" s="33"/>
      <c r="C10" s="36"/>
      <c r="D10" s="39"/>
    </row>
    <row r="11" spans="1:4">
      <c r="A11" s="31"/>
      <c r="B11" s="34"/>
      <c r="C11" s="37"/>
      <c r="D11" s="40"/>
    </row>
    <row r="12" spans="1:4">
      <c r="A12" s="27" t="s">
        <v>2</v>
      </c>
      <c r="B12" s="8"/>
      <c r="C12" s="12"/>
      <c r="D12" s="12"/>
    </row>
    <row r="13" spans="1:4">
      <c r="A13" s="2" t="s">
        <v>18</v>
      </c>
      <c r="B13" s="7">
        <v>183.2</v>
      </c>
      <c r="C13" s="12"/>
      <c r="D13" s="12"/>
    </row>
    <row r="14" spans="1:4">
      <c r="A14" s="2" t="s">
        <v>30</v>
      </c>
      <c r="B14" s="7">
        <v>1</v>
      </c>
      <c r="C14" s="12"/>
      <c r="D14" s="12"/>
    </row>
    <row r="15" spans="1:4">
      <c r="A15" s="2" t="s">
        <v>1</v>
      </c>
      <c r="B15" s="7">
        <v>1950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1.5" customHeight="1">
      <c r="A17" s="5" t="s">
        <v>7</v>
      </c>
      <c r="B17" s="14">
        <f>B18+B19+B20</f>
        <v>12974.814316799995</v>
      </c>
      <c r="C17" s="16">
        <f>C18+C19+C20</f>
        <v>1081.2345263999996</v>
      </c>
      <c r="D17" s="13">
        <f>C17/B13</f>
        <v>5.9019351877729243</v>
      </c>
    </row>
    <row r="18" spans="1:4" ht="32.25" customHeight="1">
      <c r="A18" s="15" t="s">
        <v>8</v>
      </c>
      <c r="B18" s="10">
        <f>0.03*6048*1.5*1.15*2.3*12</f>
        <v>8638.3583999999973</v>
      </c>
      <c r="C18" s="10">
        <f>0.03*6048*1.5*1.15*2.3</f>
        <v>719.86319999999978</v>
      </c>
      <c r="D18" s="13">
        <f>C18/B13</f>
        <v>3.9293842794759817</v>
      </c>
    </row>
    <row r="19" spans="1:4">
      <c r="A19" s="2" t="s">
        <v>4</v>
      </c>
      <c r="B19" s="10">
        <f>B18*0.202</f>
        <v>1744.9483967999995</v>
      </c>
      <c r="C19" s="13">
        <f>C18*0.202</f>
        <v>145.41236639999997</v>
      </c>
      <c r="D19" s="13">
        <f>C19/B13</f>
        <v>0.79373562445414836</v>
      </c>
    </row>
    <row r="20" spans="1:4">
      <c r="A20" s="2" t="s">
        <v>5</v>
      </c>
      <c r="B20" s="10">
        <f>B18*0.3</f>
        <v>2591.5075199999992</v>
      </c>
      <c r="C20" s="13">
        <f>C18*0.3</f>
        <v>215.95895999999993</v>
      </c>
      <c r="D20" s="13">
        <f>C20/B13</f>
        <v>1.1788152838427945</v>
      </c>
    </row>
    <row r="21" spans="1:4" ht="27.75" customHeight="1">
      <c r="A21" s="5" t="s">
        <v>6</v>
      </c>
      <c r="B21" s="14">
        <f>B22+B23+B24</f>
        <v>10201.212705599997</v>
      </c>
      <c r="C21" s="16">
        <f>C22+C23+C24</f>
        <v>850.10105879999981</v>
      </c>
      <c r="D21" s="13">
        <f>C21/B13</f>
        <v>4.6402896222707417</v>
      </c>
    </row>
    <row r="22" spans="1:4" ht="30" customHeight="1">
      <c r="A22" s="15" t="s">
        <v>9</v>
      </c>
      <c r="B22" s="23">
        <f>(0.0225*6048*1.5*2.3*1.15*12)+(0.001*6048*1.5*2.5*1.15*12)</f>
        <v>6791.7527999999984</v>
      </c>
      <c r="C22" s="23">
        <f>(0.0225*6048*1.5*2.3*1.15)+(0.001*6048*1.5*2.5*1.15)</f>
        <v>565.97939999999983</v>
      </c>
      <c r="D22" s="13">
        <f>C22/B13</f>
        <v>3.0894072052401738</v>
      </c>
    </row>
    <row r="23" spans="1:4">
      <c r="A23" s="2" t="s">
        <v>4</v>
      </c>
      <c r="B23" s="10">
        <f>B22*0.202</f>
        <v>1371.9340655999997</v>
      </c>
      <c r="C23" s="13">
        <f>C22*0.202</f>
        <v>114.32783879999997</v>
      </c>
      <c r="D23" s="13">
        <f>C23/B13</f>
        <v>0.62406025545851518</v>
      </c>
    </row>
    <row r="24" spans="1:4">
      <c r="A24" s="2" t="s">
        <v>5</v>
      </c>
      <c r="B24" s="10">
        <f>B22*0.3</f>
        <v>2037.5258399999993</v>
      </c>
      <c r="C24" s="13">
        <f>C22*0.3</f>
        <v>169.79381999999995</v>
      </c>
      <c r="D24" s="13">
        <f>C24/B13</f>
        <v>0.92682216157205222</v>
      </c>
    </row>
    <row r="25" spans="1:4" ht="31.5" customHeight="1">
      <c r="A25" s="5" t="s">
        <v>36</v>
      </c>
      <c r="B25" s="14">
        <f>B26+B27+B28</f>
        <v>1880.407872</v>
      </c>
      <c r="C25" s="16">
        <f>C26+C27+C28</f>
        <v>156.70065599999998</v>
      </c>
      <c r="D25" s="13">
        <f>C25/B13</f>
        <v>0.85535292576419208</v>
      </c>
    </row>
    <row r="26" spans="1:4" ht="30" customHeight="1">
      <c r="A26" s="15" t="s">
        <v>10</v>
      </c>
      <c r="B26" s="10">
        <f>0.01*6048*1.15*1.5*12</f>
        <v>1251.9359999999999</v>
      </c>
      <c r="C26" s="10">
        <f>0.01*6048*1.15*1.5</f>
        <v>104.32799999999999</v>
      </c>
      <c r="D26" s="13">
        <f>C26/B13</f>
        <v>0.56947598253275111</v>
      </c>
    </row>
    <row r="27" spans="1:4">
      <c r="A27" s="2" t="s">
        <v>4</v>
      </c>
      <c r="B27" s="10">
        <f>B26*0.202</f>
        <v>252.89107200000001</v>
      </c>
      <c r="C27" s="13">
        <f>C26*0.202</f>
        <v>21.074255999999998</v>
      </c>
      <c r="D27" s="13">
        <f>C27/B13</f>
        <v>0.11503414847161572</v>
      </c>
    </row>
    <row r="28" spans="1:4">
      <c r="A28" s="2" t="s">
        <v>11</v>
      </c>
      <c r="B28" s="10">
        <f>B26*0.3</f>
        <v>375.58079999999995</v>
      </c>
      <c r="C28" s="13">
        <f>C26*0.3</f>
        <v>31.298399999999994</v>
      </c>
      <c r="D28" s="13">
        <f>C28/B13</f>
        <v>0.17084279475982531</v>
      </c>
    </row>
    <row r="29" spans="1:4">
      <c r="A29" s="6" t="s">
        <v>38</v>
      </c>
      <c r="B29" s="25">
        <f>(B18+B22+B26)*1.1</f>
        <v>18350.251919999999</v>
      </c>
      <c r="C29" s="26">
        <f>(C18+C22+C26)*1.1</f>
        <v>1529.1876599999996</v>
      </c>
      <c r="D29" s="16">
        <f>C29/B13</f>
        <v>8.3470942139737971</v>
      </c>
    </row>
    <row r="30" spans="1:4">
      <c r="A30" s="17" t="s">
        <v>12</v>
      </c>
      <c r="B30" s="14">
        <f>B17+B21+B25+B29</f>
        <v>43406.686814399989</v>
      </c>
      <c r="C30" s="18">
        <f>C17+C21+C25+C29</f>
        <v>3617.2239011999991</v>
      </c>
      <c r="D30" s="16">
        <f>C30/B13</f>
        <v>19.744671949781655</v>
      </c>
    </row>
    <row r="31" spans="1:4">
      <c r="A31" s="6" t="s">
        <v>27</v>
      </c>
      <c r="B31" s="14">
        <f>B30*0.05</f>
        <v>2170.3343407199995</v>
      </c>
      <c r="C31" s="16">
        <f>C30*0.05</f>
        <v>180.86119505999997</v>
      </c>
      <c r="D31" s="16">
        <f>C31/B13</f>
        <v>0.9872335974890829</v>
      </c>
    </row>
    <row r="32" spans="1:4">
      <c r="A32" s="6" t="s">
        <v>28</v>
      </c>
      <c r="B32" s="14">
        <f>B30+B31</f>
        <v>45577.02115511999</v>
      </c>
      <c r="C32" s="16">
        <f>C30+C31</f>
        <v>3798.0850962599989</v>
      </c>
      <c r="D32" s="16">
        <f>D30+D31</f>
        <v>20.731905547270738</v>
      </c>
    </row>
    <row r="33" spans="1:6">
      <c r="A33" s="6" t="s">
        <v>37</v>
      </c>
      <c r="B33" s="14">
        <f>B34+B35+B36</f>
        <v>8153</v>
      </c>
      <c r="C33" s="16">
        <f>C34+C35+C36</f>
        <v>679.41666666666674</v>
      </c>
      <c r="D33" s="16">
        <f>C33/B13</f>
        <v>3.7086062590975262</v>
      </c>
    </row>
    <row r="34" spans="1:6">
      <c r="A34" s="2" t="s">
        <v>17</v>
      </c>
      <c r="B34" s="24">
        <f>2830*1.1</f>
        <v>3113.0000000000005</v>
      </c>
      <c r="C34" s="13">
        <f>B34/12</f>
        <v>259.41666666666669</v>
      </c>
      <c r="D34" s="13">
        <f>C34/B13</f>
        <v>1.4160298398835518</v>
      </c>
    </row>
    <row r="35" spans="1:6">
      <c r="A35" s="2" t="s">
        <v>21</v>
      </c>
      <c r="B35" s="11">
        <f>C35*12</f>
        <v>5040</v>
      </c>
      <c r="C35" s="13">
        <v>420</v>
      </c>
      <c r="D35" s="13">
        <f>C35/B13</f>
        <v>2.2925764192139741</v>
      </c>
    </row>
    <row r="36" spans="1:6">
      <c r="A36" s="2" t="s">
        <v>22</v>
      </c>
      <c r="B36" s="11">
        <v>0</v>
      </c>
      <c r="C36" s="13">
        <f>B36/12</f>
        <v>0</v>
      </c>
      <c r="D36" s="13">
        <f>C36/B13</f>
        <v>0</v>
      </c>
    </row>
    <row r="37" spans="1:6" ht="15" customHeight="1">
      <c r="A37" s="5" t="s">
        <v>26</v>
      </c>
      <c r="B37" s="19">
        <f>B32+B33</f>
        <v>53730.02115511999</v>
      </c>
      <c r="C37" s="21">
        <f>C32+C33</f>
        <v>4477.5017629266658</v>
      </c>
      <c r="D37" s="21">
        <f>D32+D33</f>
        <v>24.440511806368264</v>
      </c>
      <c r="F37">
        <v>24.44</v>
      </c>
    </row>
    <row r="38" spans="1:6">
      <c r="A38" s="4" t="s">
        <v>29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40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0" t="s">
        <v>24</v>
      </c>
      <c r="B44" s="20"/>
      <c r="C44" s="20"/>
      <c r="D44" s="20"/>
    </row>
    <row r="45" spans="1:6">
      <c r="A45" s="4" t="s">
        <v>23</v>
      </c>
      <c r="B45" s="3"/>
    </row>
    <row r="46" spans="1:6">
      <c r="A46" s="4"/>
      <c r="B46" s="3"/>
    </row>
    <row r="47" spans="1:6">
      <c r="A47" s="4"/>
      <c r="B47" s="3"/>
    </row>
    <row r="48" spans="1:6">
      <c r="A48" s="4"/>
      <c r="B48" s="3"/>
    </row>
    <row r="49" spans="1:4">
      <c r="A49" s="28" t="s">
        <v>25</v>
      </c>
      <c r="B49" s="28"/>
      <c r="C49" s="28"/>
      <c r="D49" s="28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2017-03-22T10:40:47Z</cp:lastPrinted>
  <dcterms:created xsi:type="dcterms:W3CDTF">2013-02-11T11:41:49Z</dcterms:created>
  <dcterms:modified xsi:type="dcterms:W3CDTF">2017-04-04T12:04:56Z</dcterms:modified>
</cp:coreProperties>
</file>