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<sst xmlns="http://schemas.openxmlformats.org/spreadsheetml/2006/main" count="45" uniqueCount="42">
  <si>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</si>
  <si>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</si>
  <si>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</si>
  <si>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</si>
  <si>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</si>
  <si>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</si>
  <si>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</si>
  <si>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</si>
  <si>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</si>
  <si>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</si>
  <si>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</si>
  <si>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</si>
  <si>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</si>
  <si>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</si>
  <si>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</si>
  <si>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</si>
  <si>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</si>
  <si>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</si>
  <si>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</si>
  <si>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</si>
  <si>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</si>
  <si>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</si>
  <si>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</si>
  <si>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</si>
  <si>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</si>
  <si>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</si>
  <si>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</si>
  <si>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</si>
  <si>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</si>
  <si>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</si>
  <si>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</si>
  <si>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</si>
  <si>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</si>
  <si>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</si>
  <si>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</si>
  <si>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</si>
  <si>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</si>
  <si>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</si>
  <si>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</si>
  <si>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</si>
  <si>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</si>
  <si>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18а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Район завода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</si>
</sst>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6" workbookViewId="0">
      <selection activeCell="C18" sqref="C18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81.099999999999994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1959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4036.9928255999994</v>
      </c>
      <c r="C17" s="18">
        <f>C18+C19+C20</f>
        <v>336.41606879999995</v>
      </c>
      <c r="D17" s="15">
        <f>C17/B13</f>
        <v>4.1481636103575825</v>
      </c>
    </row>
    <row r="18" spans="1:4" ht="30">
      <c r="A18" s="17" t="s">
        <v>8</v>
      </c>
      <c r="B18" s="11">
        <f>0.01*6048*1.5*1.15*2.3*12</f>
        <v>2879.4527999999996</v>
      </c>
      <c r="C18" s="11">
        <f>0.01*6048*1.5*1.15*2.3</f>
        <v>239.95439999999996</v>
      </c>
      <c r="D18" s="15">
        <f>C18/B13</f>
        <v>2.9587472256473486</v>
      </c>
    </row>
    <row r="19" spans="1:4">
      <c r="A19" s="3" t="s">
        <v>4</v>
      </c>
      <c r="B19" s="11">
        <f>B18*0.202</f>
        <v>581.64946559999998</v>
      </c>
      <c r="C19" s="15">
        <f>C18*0.202</f>
        <v>48.470788799999994</v>
      </c>
      <c r="D19" s="15">
        <f>C19/B13</f>
        <v>0.59766693958076444</v>
      </c>
    </row>
    <row r="20" spans="1:4">
      <c r="A20" s="3" t="s">
        <v>5</v>
      </c>
      <c r="B20" s="11">
        <f>B18*0.2</f>
        <v>575.89055999999994</v>
      </c>
      <c r="C20" s="15">
        <f>C18*0.2</f>
        <v>47.990879999999997</v>
      </c>
      <c r="D20" s="15">
        <f>C20/B13</f>
        <v>0.59174944512946981</v>
      </c>
    </row>
    <row r="21" spans="1:4" ht="29.25">
      <c r="A21" s="6" t="s">
        <v>6</v>
      </c>
      <c r="B21" s="16">
        <f>B22+B23+B24</f>
        <v>8109.0899366399999</v>
      </c>
      <c r="C21" s="18">
        <f>C22+C23+C24</f>
        <v>676.72148543999992</v>
      </c>
      <c r="D21" s="15">
        <f>C21/B13</f>
        <v>8.3442846540073976</v>
      </c>
    </row>
    <row r="22" spans="1:4" ht="30">
      <c r="A22" s="17" t="s">
        <v>9</v>
      </c>
      <c r="B22" s="11">
        <f>(0.019*6048*1.5*2.3*1.15*12)+(0.001*6048*1.5*2.5*1.15*12)</f>
        <v>5783.9443199999996</v>
      </c>
      <c r="C22" s="11">
        <f>(0.019*6048*1.5*2.3*1.15)+(0.001*6048*1.5*2.5*1.15)</f>
        <v>481.99535999999995</v>
      </c>
      <c r="D22" s="15">
        <f>C22/B13</f>
        <v>5.943222688039457</v>
      </c>
    </row>
    <row r="23" spans="1:4">
      <c r="A23" s="3" t="s">
        <v>4</v>
      </c>
      <c r="B23" s="11">
        <f>B22*0.202</f>
        <v>1168.35675264</v>
      </c>
      <c r="C23" s="15">
        <f>C22*0.202</f>
        <v>97.363062720000002</v>
      </c>
      <c r="D23" s="15">
        <f>C23/B13</f>
        <v>1.2005309829839705</v>
      </c>
    </row>
    <row r="24" spans="1:4">
      <c r="A24" s="3" t="s">
        <v>5</v>
      </c>
      <c r="B24" s="11">
        <f>B22*0.2</f>
        <v>1156.7888639999999</v>
      </c>
      <c r="C24" s="15">
        <f>C22*0.202</f>
        <v>97.363062720000002</v>
      </c>
      <c r="D24" s="15">
        <f>C24/B13</f>
        <v>1.2005309829839705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2.5249691541307024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1.8009765721331688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0.36379726757090014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0.36019531442663377</v>
      </c>
    </row>
    <row r="29" spans="1:4">
      <c r="A29" s="7" t="s">
        <v>40</v>
      </c>
      <c r="B29" s="16">
        <f>(B18+B22+B26)*0.96</f>
        <v>9999.463219199999</v>
      </c>
      <c r="C29" s="18">
        <f>(C18+C22+C26)*0.96</f>
        <v>833.28860159999988</v>
      </c>
      <c r="D29" s="18">
        <f>C29/B13</f>
        <v>10.274828626387176</v>
      </c>
    </row>
    <row r="30" spans="1:4">
      <c r="A30" s="19" t="s">
        <v>12</v>
      </c>
      <c r="B30" s="16">
        <f>B17+B21+B25+B29</f>
        <v>24602.845962239997</v>
      </c>
      <c r="C30" s="20">
        <f>C17+C21+C25+C29</f>
        <v>2051.2011542399996</v>
      </c>
      <c r="D30" s="18">
        <f>C30/B13</f>
        <v>25.292246044882859</v>
      </c>
    </row>
    <row r="31" spans="1:4">
      <c r="A31" s="7" t="s">
        <v>29</v>
      </c>
      <c r="B31" s="16">
        <f>B30*0.05</f>
        <v>1230.1422981119999</v>
      </c>
      <c r="C31" s="18">
        <f>C30*0.05</f>
        <v>102.56005771199999</v>
      </c>
      <c r="D31" s="18">
        <f>C31/B13</f>
        <v>1.2646123022441429</v>
      </c>
    </row>
    <row r="32" spans="1:4">
      <c r="A32" s="7" t="s">
        <v>30</v>
      </c>
      <c r="B32" s="16">
        <f>B30+B31</f>
        <v>25832.988260351998</v>
      </c>
      <c r="C32" s="18">
        <f>C30+C31</f>
        <v>2153.7612119519995</v>
      </c>
      <c r="D32" s="18">
        <f>D30+D31</f>
        <v>26.556858347127001</v>
      </c>
    </row>
    <row r="33" spans="1:6">
      <c r="A33" s="7" t="s">
        <v>39</v>
      </c>
      <c r="B33" s="16">
        <f>B34+B35+B36</f>
        <v>4429.13</v>
      </c>
      <c r="C33" s="18">
        <f>C34+C35+C36</f>
        <v>369.09416666666664</v>
      </c>
      <c r="D33" s="18">
        <f>C33/B13</f>
        <v>4.5510994656802302</v>
      </c>
    </row>
    <row r="34" spans="1:6">
      <c r="A34" s="3" t="s">
        <v>17</v>
      </c>
      <c r="B34" s="12">
        <v>2854.46</v>
      </c>
      <c r="C34" s="15">
        <f>B34/12</f>
        <v>237.87166666666667</v>
      </c>
      <c r="D34" s="15">
        <f>C34/B13</f>
        <v>2.933066173448418</v>
      </c>
    </row>
    <row r="35" spans="1:6">
      <c r="A35" s="3" t="s">
        <v>22</v>
      </c>
      <c r="B35" s="13">
        <v>504.15</v>
      </c>
      <c r="C35" s="15">
        <f>B35/12</f>
        <v>42.012499999999996</v>
      </c>
      <c r="D35" s="15">
        <f>C35/B13</f>
        <v>0.5180332922318126</v>
      </c>
    </row>
    <row r="36" spans="1:6">
      <c r="A36" s="3" t="s">
        <v>23</v>
      </c>
      <c r="B36" s="13">
        <v>1070.52</v>
      </c>
      <c r="C36" s="15">
        <f>B36/12</f>
        <v>89.21</v>
      </c>
      <c r="D36" s="15">
        <f>C36/B13</f>
        <v>1.1000000000000001</v>
      </c>
    </row>
    <row r="37" spans="1:6">
      <c r="A37" s="6" t="s">
        <v>28</v>
      </c>
      <c r="B37" s="21">
        <f>B32+B33</f>
        <v>30262.118260351999</v>
      </c>
      <c r="C37" s="23">
        <f>C32+C33</f>
        <v>2522.8553786186662</v>
      </c>
      <c r="D37" s="23">
        <f>D32+D33</f>
        <v>31.107957812807232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11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2014-03-12T12:39:02Z</cp:lastPrinted>
  <dcterms:created xsi:type="dcterms:W3CDTF">2013-02-11T11:41:49Z</dcterms:created>
  <dcterms:modified xsi:type="dcterms:W3CDTF">2015-05-12T18:21:24Z</dcterms:modified>
</cp:coreProperties>
</file>